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 tabRatio="563" activeTab="3"/>
  </bookViews>
  <sheets>
    <sheet name="GENITORI" sheetId="1" r:id="rId1"/>
    <sheet name="ALUNNI" sheetId="4" r:id="rId2"/>
    <sheet name="DOCENTI" sheetId="5" r:id="rId3"/>
    <sheet name="COMPLESSIVO" sheetId="2" r:id="rId4"/>
  </sheets>
  <definedNames>
    <definedName name="_xlnm.Print_Area" localSheetId="1">ALUNNI!$A$72:$L$121</definedName>
    <definedName name="_xlnm.Print_Area" localSheetId="3">COMPLESSIVO!$L$2:$T$45</definedName>
    <definedName name="_xlnm.Print_Area" localSheetId="2">DOCENTI!$A$72:$L$121</definedName>
    <definedName name="_xlnm.Print_Area" localSheetId="0">GENITORI!$A$62:$L$109</definedName>
  </definedNames>
  <calcPr calcId="125725"/>
</workbook>
</file>

<file path=xl/calcChain.xml><?xml version="1.0" encoding="utf-8"?>
<calcChain xmlns="http://schemas.openxmlformats.org/spreadsheetml/2006/main">
  <c r="O12" i="2"/>
  <c r="O9"/>
  <c r="O10"/>
  <c r="O11"/>
  <c r="O8"/>
  <c r="N12"/>
  <c r="N11"/>
  <c r="N10"/>
  <c r="N9"/>
  <c r="N8"/>
  <c r="O4"/>
  <c r="N4"/>
  <c r="M4"/>
  <c r="D67" i="5"/>
  <c r="F67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68"/>
  <c r="H69" s="1"/>
  <c r="G68"/>
  <c r="G69" s="1"/>
  <c r="F68"/>
  <c r="F69" s="1"/>
  <c r="E68"/>
  <c r="E69" s="1"/>
  <c r="D68"/>
  <c r="D69" s="1"/>
  <c r="C68"/>
  <c r="C69" s="1"/>
  <c r="B68"/>
  <c r="B69" s="1"/>
  <c r="B67"/>
  <c r="L63"/>
  <c r="K63"/>
  <c r="J63"/>
  <c r="I63"/>
  <c r="L62"/>
  <c r="K62"/>
  <c r="J62"/>
  <c r="I62"/>
  <c r="L61"/>
  <c r="K61"/>
  <c r="J61"/>
  <c r="I61"/>
  <c r="L60"/>
  <c r="K60"/>
  <c r="J60"/>
  <c r="I60"/>
  <c r="L59"/>
  <c r="K59"/>
  <c r="J59"/>
  <c r="I59"/>
  <c r="L58"/>
  <c r="K58"/>
  <c r="J58"/>
  <c r="I58"/>
  <c r="L57"/>
  <c r="K57"/>
  <c r="J57"/>
  <c r="I57"/>
  <c r="L56"/>
  <c r="K56"/>
  <c r="J56"/>
  <c r="I56"/>
  <c r="L55"/>
  <c r="K55"/>
  <c r="J55"/>
  <c r="I55"/>
  <c r="L54"/>
  <c r="K54"/>
  <c r="J54"/>
  <c r="I54"/>
  <c r="L53"/>
  <c r="K53"/>
  <c r="J53"/>
  <c r="I53"/>
  <c r="L52"/>
  <c r="K52"/>
  <c r="J52"/>
  <c r="I52"/>
  <c r="L51"/>
  <c r="K51"/>
  <c r="J51"/>
  <c r="I51"/>
  <c r="L50"/>
  <c r="K50"/>
  <c r="J50"/>
  <c r="I50"/>
  <c r="L49"/>
  <c r="K49"/>
  <c r="J49"/>
  <c r="I49"/>
  <c r="L48"/>
  <c r="K48"/>
  <c r="J48"/>
  <c r="I48"/>
  <c r="L47"/>
  <c r="K47"/>
  <c r="J47"/>
  <c r="I47"/>
  <c r="L46"/>
  <c r="K46"/>
  <c r="J46"/>
  <c r="I46"/>
  <c r="L45"/>
  <c r="K45"/>
  <c r="J45"/>
  <c r="I45"/>
  <c r="L44"/>
  <c r="K44"/>
  <c r="J44"/>
  <c r="I44"/>
  <c r="L43"/>
  <c r="K43"/>
  <c r="J43"/>
  <c r="I43"/>
  <c r="L42"/>
  <c r="K42"/>
  <c r="J42"/>
  <c r="I42"/>
  <c r="L41"/>
  <c r="K41"/>
  <c r="J41"/>
  <c r="I41"/>
  <c r="L40"/>
  <c r="K40"/>
  <c r="J40"/>
  <c r="I40"/>
  <c r="L39"/>
  <c r="K39"/>
  <c r="J39"/>
  <c r="I39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L7"/>
  <c r="K7"/>
  <c r="K67" s="1"/>
  <c r="J7"/>
  <c r="I7"/>
  <c r="F57" i="1"/>
  <c r="G67" i="4"/>
  <c r="F67"/>
  <c r="D67"/>
  <c r="I63"/>
  <c r="J63"/>
  <c r="K63"/>
  <c r="L63"/>
  <c r="I62"/>
  <c r="J62"/>
  <c r="K62"/>
  <c r="L62"/>
  <c r="I61"/>
  <c r="J61"/>
  <c r="K61"/>
  <c r="L61"/>
  <c r="I60"/>
  <c r="J60"/>
  <c r="K60"/>
  <c r="L60"/>
  <c r="I59"/>
  <c r="J59"/>
  <c r="K59"/>
  <c r="L59"/>
  <c r="I58"/>
  <c r="J58"/>
  <c r="K58"/>
  <c r="L58"/>
  <c r="I57"/>
  <c r="J57"/>
  <c r="K57"/>
  <c r="L57"/>
  <c r="I56"/>
  <c r="J56"/>
  <c r="K56"/>
  <c r="L56"/>
  <c r="I55"/>
  <c r="J55"/>
  <c r="K55"/>
  <c r="L55"/>
  <c r="B67"/>
  <c r="I54"/>
  <c r="J54"/>
  <c r="K54"/>
  <c r="L54"/>
  <c r="I53"/>
  <c r="J53"/>
  <c r="K53"/>
  <c r="L53"/>
  <c r="I52"/>
  <c r="J52"/>
  <c r="K52"/>
  <c r="L52"/>
  <c r="I51"/>
  <c r="J51"/>
  <c r="K51"/>
  <c r="L51"/>
  <c r="I50"/>
  <c r="J50"/>
  <c r="K50"/>
  <c r="L50"/>
  <c r="I14"/>
  <c r="J14"/>
  <c r="K14"/>
  <c r="L14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68"/>
  <c r="H69" s="1"/>
  <c r="G68"/>
  <c r="G69" s="1"/>
  <c r="F68"/>
  <c r="F69" s="1"/>
  <c r="E68"/>
  <c r="E69" s="1"/>
  <c r="D68"/>
  <c r="D69" s="1"/>
  <c r="C68"/>
  <c r="C69" s="1"/>
  <c r="B68"/>
  <c r="B69" s="1"/>
  <c r="L49"/>
  <c r="K49"/>
  <c r="J49"/>
  <c r="I49"/>
  <c r="L48"/>
  <c r="K48"/>
  <c r="J48"/>
  <c r="I48"/>
  <c r="L47"/>
  <c r="K47"/>
  <c r="J47"/>
  <c r="I47"/>
  <c r="L46"/>
  <c r="K46"/>
  <c r="J46"/>
  <c r="I46"/>
  <c r="L45"/>
  <c r="K45"/>
  <c r="J45"/>
  <c r="I45"/>
  <c r="L44"/>
  <c r="K44"/>
  <c r="J44"/>
  <c r="I44"/>
  <c r="L43"/>
  <c r="K43"/>
  <c r="J43"/>
  <c r="I43"/>
  <c r="L42"/>
  <c r="K42"/>
  <c r="J42"/>
  <c r="I42"/>
  <c r="L41"/>
  <c r="K41"/>
  <c r="J41"/>
  <c r="I41"/>
  <c r="L40"/>
  <c r="K40"/>
  <c r="J40"/>
  <c r="I40"/>
  <c r="L39"/>
  <c r="K39"/>
  <c r="J39"/>
  <c r="I39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B57" i="1"/>
  <c r="D57" s="1"/>
  <c r="C58"/>
  <c r="C59" s="1"/>
  <c r="D58"/>
  <c r="D59" s="1"/>
  <c r="E58"/>
  <c r="E59" s="1"/>
  <c r="F58"/>
  <c r="F59" s="1"/>
  <c r="G58"/>
  <c r="G59" s="1"/>
  <c r="H58"/>
  <c r="H59" s="1"/>
  <c r="B58"/>
  <c r="B59" s="1"/>
  <c r="I49"/>
  <c r="J49"/>
  <c r="K49"/>
  <c r="L49"/>
  <c r="I48"/>
  <c r="J48"/>
  <c r="K48"/>
  <c r="L48"/>
  <c r="L47"/>
  <c r="K47"/>
  <c r="J47"/>
  <c r="I47"/>
  <c r="I46"/>
  <c r="J46"/>
  <c r="K46"/>
  <c r="L46"/>
  <c r="I45"/>
  <c r="J45"/>
  <c r="K45"/>
  <c r="L45"/>
  <c r="I44"/>
  <c r="J44"/>
  <c r="K44"/>
  <c r="L44"/>
  <c r="I43"/>
  <c r="J43"/>
  <c r="K43"/>
  <c r="L43"/>
  <c r="I42"/>
  <c r="J42"/>
  <c r="K42"/>
  <c r="L42"/>
  <c r="I41"/>
  <c r="J41"/>
  <c r="K41"/>
  <c r="L41"/>
  <c r="I40"/>
  <c r="J40"/>
  <c r="K40"/>
  <c r="L40"/>
  <c r="I39"/>
  <c r="J39"/>
  <c r="K39"/>
  <c r="L39"/>
  <c r="I38"/>
  <c r="J38"/>
  <c r="K38"/>
  <c r="L38"/>
  <c r="I37"/>
  <c r="J37"/>
  <c r="K37"/>
  <c r="L37"/>
  <c r="C66"/>
  <c r="D66"/>
  <c r="E66"/>
  <c r="F66"/>
  <c r="G66"/>
  <c r="H66"/>
  <c r="B66"/>
  <c r="C65"/>
  <c r="D65"/>
  <c r="E65"/>
  <c r="F65"/>
  <c r="G65"/>
  <c r="H65"/>
  <c r="B65"/>
  <c r="C64"/>
  <c r="D64"/>
  <c r="E64"/>
  <c r="F64"/>
  <c r="G64"/>
  <c r="H64"/>
  <c r="B64"/>
  <c r="C63"/>
  <c r="D63"/>
  <c r="E63"/>
  <c r="F63"/>
  <c r="G63"/>
  <c r="H63"/>
  <c r="B63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8"/>
  <c r="J8"/>
  <c r="K8"/>
  <c r="L8"/>
  <c r="L7"/>
  <c r="K7"/>
  <c r="J7"/>
  <c r="I7"/>
  <c r="L67" i="5" l="1"/>
  <c r="J67"/>
  <c r="I67"/>
  <c r="I75"/>
  <c r="G67"/>
  <c r="I74"/>
  <c r="I76"/>
  <c r="I73"/>
  <c r="G57" i="1"/>
  <c r="L67" i="4"/>
  <c r="J67"/>
  <c r="K67"/>
  <c r="I67"/>
  <c r="I75"/>
  <c r="I74"/>
  <c r="I76"/>
  <c r="I73"/>
  <c r="K57" i="1"/>
  <c r="L57"/>
  <c r="I57"/>
  <c r="J57"/>
  <c r="I64"/>
  <c r="I65"/>
  <c r="I63"/>
  <c r="I77" i="5" l="1"/>
  <c r="J77" s="1"/>
  <c r="I77" i="4"/>
  <c r="J77" s="1"/>
  <c r="I66" i="1"/>
  <c r="J73" i="5" l="1"/>
  <c r="J76"/>
  <c r="J74"/>
  <c r="J75"/>
  <c r="I67" i="1"/>
  <c r="J75" i="4"/>
  <c r="J74"/>
  <c r="J73"/>
  <c r="J76"/>
  <c r="J67" i="1" l="1"/>
  <c r="J63"/>
  <c r="J65"/>
  <c r="J64"/>
  <c r="J66"/>
</calcChain>
</file>

<file path=xl/sharedStrings.xml><?xml version="1.0" encoding="utf-8"?>
<sst xmlns="http://schemas.openxmlformats.org/spreadsheetml/2006/main" count="284" uniqueCount="99">
  <si>
    <t>Per Niente</t>
  </si>
  <si>
    <t>Poco</t>
  </si>
  <si>
    <t>Abbastanza</t>
  </si>
  <si>
    <t>Molto</t>
  </si>
  <si>
    <t>VALUTAZIONE COMPLESSIVA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</si>
  <si>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</si>
  <si>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</si>
  <si>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</si>
  <si>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</si>
  <si>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</si>
  <si>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</si>
  <si>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</si>
  <si>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</si>
  <si>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</si>
  <si>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</si>
  <si>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</si>
  <si>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</si>
  <si>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</si>
  <si>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</si>
  <si>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</si>
  <si>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</si>
  <si>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</si>
  <si>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</si>
  <si>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</si>
  <si>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</si>
  <si>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</si>
  <si>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</si>
  <si>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</si>
  <si>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</si>
  <si>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</si>
  <si>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</si>
  <si>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</si>
  <si>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</si>
  <si>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</si>
  <si>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</si>
  <si>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Il numero di scuole secondarie di II grado coinvolte è risultato sufficiente?</t>
  </si>
  <si>
    <t>I tempi sono stati organizzati in modo adeguato?</t>
  </si>
  <si>
    <t>Gli spazi sono stati organizzati in modo adeguato?</t>
  </si>
  <si>
    <t>DOMANDE</t>
  </si>
  <si>
    <t>L'iniziativa è risultata utile?</t>
  </si>
  <si>
    <t>Gli interventi iniziali degli esperti sono stati interessanti?</t>
  </si>
  <si>
    <t>Ritenete utile il progetto Con.dor. In collaborazione con l'Università di Pavia?</t>
  </si>
  <si>
    <t>La restituzione del profilo dello studente relativo al questionario del progetto Con.dor. È stata adeguata rispetto alle vostre aspettative?</t>
  </si>
  <si>
    <t>Totali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</si>
  <si>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</si>
  <si>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</si>
  <si>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</si>
  <si>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</si>
  <si>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</si>
  <si>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</si>
  <si>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</si>
  <si>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</si>
  <si>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</si>
  <si>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</si>
  <si>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</si>
  <si>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</si>
  <si>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</si>
  <si>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</si>
  <si>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</si>
  <si>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</si>
  <si>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</si>
  <si>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</si>
  <si>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</si>
  <si>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</si>
  <si>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Validi</t>
  </si>
  <si>
    <t>Questionari</t>
  </si>
  <si>
    <t>Medie</t>
  </si>
  <si>
    <t># domanda</t>
  </si>
  <si>
    <t>Gli spazi sono stati adeguatamente organizzati e attrezzati?</t>
  </si>
  <si>
    <t>Le informazioni relative alle diverse scuole secondarie di II grado sono state chiare ed esaurienti?</t>
  </si>
  <si>
    <t>Il tempo è stato sufficiente?</t>
  </si>
  <si>
    <t>Il Campus è stato utile per raccogliere informazioni sulle scuole secondarie di II grado?</t>
  </si>
  <si>
    <t>Il numero di scuole secondarie di II grado coinvolte è stato sufficiente?</t>
  </si>
  <si>
    <t>Ritieni utile il progetto Con.dor. Con l'Università di Pavia?</t>
  </si>
  <si>
    <t>La restituzione del profilo dello studente relativo al questionario del progetto Con.dor. è stata adeguata alle tue aspettative?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</si>
  <si>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</si>
  <si>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</si>
  <si>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</si>
  <si>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</si>
  <si>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</si>
  <si>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</si>
  <si>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</si>
  <si>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</si>
  <si>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</si>
  <si>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</si>
  <si>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 xml:space="preserve">Punt. Max. </t>
  </si>
  <si>
    <t>Punt. Ottenuto</t>
  </si>
  <si>
    <t>Il tempo a disposizione per la presentazione multimediale delle scuole è stato sufficiente?</t>
  </si>
  <si>
    <t>La collaborazioine da parte di docenti, alunni e personale scolastico della secondaria di I grado è stata soddisfacente?</t>
  </si>
  <si>
    <t>GENITORI</t>
  </si>
  <si>
    <t>ALUNNI</t>
  </si>
  <si>
    <t>DOCENTI</t>
  </si>
  <si>
    <t>Genitori</t>
  </si>
  <si>
    <t>Alunni</t>
  </si>
  <si>
    <t>Docenti</t>
  </si>
  <si>
    <t>Valutazione Campus</t>
  </si>
  <si>
    <t>VALUTAZIONE COMPLESSIVA GENITORI</t>
  </si>
  <si>
    <t>VALUTAZIONE COMPLESSIVA ALUNNI</t>
  </si>
  <si>
    <t>VALUTAZIONE COMPLESSIVA DOCENTI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</si>
</sst>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0" xfId="1" applyNumberFormat="1" applyFont="1" applyBorder="1"/>
    <xf numFmtId="165" fontId="2" fillId="2" borderId="1" xfId="0" applyNumberFormat="1" applyFont="1" applyFill="1" applyBorder="1"/>
    <xf numFmtId="43" fontId="0" fillId="0" borderId="1" xfId="1" applyFont="1" applyBorder="1"/>
    <xf numFmtId="0" fontId="0" fillId="2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5" fontId="2" fillId="0" borderId="0" xfId="0" applyNumberFormat="1" applyFont="1" applyFill="1" applyBorder="1"/>
    <xf numFmtId="165" fontId="0" fillId="0" borderId="0" xfId="1" applyNumberFormat="1" applyFont="1" applyFill="1" applyBorder="1"/>
    <xf numFmtId="0" fontId="2" fillId="3" borderId="1" xfId="0" applyFont="1" applyFill="1" applyBorder="1"/>
    <xf numFmtId="43" fontId="0" fillId="0" borderId="0" xfId="1" applyFont="1" applyFill="1"/>
    <xf numFmtId="165" fontId="2" fillId="2" borderId="3" xfId="0" applyNumberFormat="1" applyFont="1" applyFill="1" applyBorder="1"/>
    <xf numFmtId="0" fontId="2" fillId="4" borderId="1" xfId="0" applyFont="1" applyFill="1" applyBorder="1" applyAlignment="1">
      <alignment horizontal="left"/>
    </xf>
    <xf numFmtId="43" fontId="2" fillId="4" borderId="1" xfId="1" applyFont="1" applyFill="1" applyBorder="1"/>
    <xf numFmtId="166" fontId="0" fillId="0" borderId="1" xfId="2" applyNumberFormat="1" applyFont="1" applyFill="1" applyBorder="1"/>
    <xf numFmtId="166" fontId="2" fillId="2" borderId="1" xfId="2" applyNumberFormat="1" applyFont="1" applyFill="1" applyBorder="1"/>
    <xf numFmtId="165" fontId="2" fillId="2" borderId="1" xfId="1" applyNumberFormat="1" applyFont="1" applyFill="1" applyBorder="1"/>
    <xf numFmtId="43" fontId="0" fillId="3" borderId="2" xfId="1" applyFont="1" applyFill="1" applyBorder="1" applyAlignment="1">
      <alignment horizontal="right"/>
    </xf>
    <xf numFmtId="43" fontId="0" fillId="3" borderId="4" xfId="1" applyFont="1" applyFill="1" applyBorder="1" applyAlignment="1"/>
    <xf numFmtId="43" fontId="0" fillId="3" borderId="4" xfId="1" applyFont="1" applyFill="1" applyBorder="1" applyAlignment="1">
      <alignment horizontal="right"/>
    </xf>
    <xf numFmtId="43" fontId="0" fillId="3" borderId="3" xfId="1" applyFont="1" applyFill="1" applyBorder="1" applyAlignment="1"/>
    <xf numFmtId="43" fontId="2" fillId="3" borderId="4" xfId="1" applyFont="1" applyFill="1" applyBorder="1" applyAlignment="1"/>
    <xf numFmtId="10" fontId="2" fillId="3" borderId="4" xfId="2" applyNumberFormat="1" applyFont="1" applyFill="1" applyBorder="1" applyAlignment="1"/>
    <xf numFmtId="0" fontId="2" fillId="3" borderId="0" xfId="0" applyFont="1" applyFill="1" applyBorder="1"/>
    <xf numFmtId="0" fontId="0" fillId="3" borderId="0" xfId="0" applyFill="1"/>
    <xf numFmtId="164" fontId="0" fillId="0" borderId="1" xfId="1" applyNumberFormat="1" applyFont="1" applyBorder="1"/>
    <xf numFmtId="0" fontId="2" fillId="0" borderId="2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Campus Orientamento 2016-2017</a:t>
            </a:r>
          </a:p>
          <a:p>
            <a:pPr>
              <a:defRPr/>
            </a:pPr>
            <a:r>
              <a:rPr lang="it-IT"/>
              <a:t>Soddisfazione</a:t>
            </a:r>
            <a:r>
              <a:rPr lang="it-IT" baseline="0"/>
              <a:t> Genitori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0709784494053943E-2"/>
          <c:y val="0.21306090584830745"/>
          <c:w val="0.69887733922324691"/>
          <c:h val="0.70712618614980827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-4.1768055538224116E-2"/>
                  <c:y val="8.6323440339188387E-2"/>
                </c:manualLayout>
              </c:layout>
              <c:showPercent val="1"/>
            </c:dLbl>
            <c:dLbl>
              <c:idx val="1"/>
              <c:layout>
                <c:manualLayout>
                  <c:x val="-8.3501254102349723E-2"/>
                  <c:y val="4.1964869775893393E-2"/>
                </c:manualLayout>
              </c:layout>
              <c:showPercent val="1"/>
            </c:dLbl>
            <c:dLbl>
              <c:idx val="2"/>
              <c:layout>
                <c:manualLayout>
                  <c:x val="-0.12696515550453186"/>
                  <c:y val="-0.13550333131435494"/>
                </c:manualLayout>
              </c:layout>
              <c:showPercent val="1"/>
            </c:dLbl>
            <c:dLbl>
              <c:idx val="3"/>
              <c:layout>
                <c:manualLayout>
                  <c:x val="0.18153428919641787"/>
                  <c:y val="-8.9817080557238041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Percent val="1"/>
            <c:showLeaderLines val="1"/>
          </c:dLbls>
          <c:cat>
            <c:strRef>
              <c:f>GENITORI!$A$63:$A$66</c:f>
              <c:strCache>
                <c:ptCount val="4"/>
                <c:pt idx="0">
                  <c:v>Per Niente</c:v>
                </c:pt>
                <c:pt idx="1">
                  <c:v>Poco</c:v>
                </c:pt>
                <c:pt idx="2">
                  <c:v>Abbastanza</c:v>
                </c:pt>
                <c:pt idx="3">
                  <c:v>Molto</c:v>
                </c:pt>
              </c:strCache>
            </c:strRef>
          </c:cat>
          <c:val>
            <c:numRef>
              <c:f>GENITORI!$J$63:$J$66</c:f>
              <c:numCache>
                <c:formatCode>0.0%</c:formatCode>
                <c:ptCount val="4"/>
                <c:pt idx="0">
                  <c:v>8.0419580419580416E-2</c:v>
                </c:pt>
                <c:pt idx="1">
                  <c:v>0.1048951048951049</c:v>
                </c:pt>
                <c:pt idx="2">
                  <c:v>0.26223776223776224</c:v>
                </c:pt>
                <c:pt idx="3">
                  <c:v>0.55244755244755239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Campus Orientamento 2016-2017 -</a:t>
            </a:r>
            <a:r>
              <a:rPr lang="it-IT" baseline="0"/>
              <a:t> Valutazioni medie</a:t>
            </a:r>
            <a:endParaRPr lang="it-IT"/>
          </a:p>
        </c:rich>
      </c:tx>
      <c:layout/>
    </c:title>
    <c:view3D>
      <c:rAngAx val="1"/>
    </c:view3D>
    <c:plotArea>
      <c:layout/>
      <c:bar3DChart>
        <c:barDir val="bar"/>
        <c:grouping val="stacked"/>
        <c:ser>
          <c:idx val="0"/>
          <c:order val="0"/>
          <c:cat>
            <c:strRef>
              <c:f>GENITORI!$B$2:$H$2</c:f>
              <c:strCache>
                <c:ptCount val="7"/>
                <c:pt idx="0">
                  <c:v>Il numero di scuole secondarie di II grado coinvolte è risultato sufficiente?</c:v>
                </c:pt>
                <c:pt idx="1">
                  <c:v>I tempi sono stati organizzati in modo adeguato?</c:v>
                </c:pt>
                <c:pt idx="2">
                  <c:v>Gli spazi sono stati organizzati in modo adeguato?</c:v>
                </c:pt>
                <c:pt idx="3">
                  <c:v>L'iniziativa è risultata utile?</c:v>
                </c:pt>
                <c:pt idx="4">
                  <c:v>Gli interventi iniziali degli esperti sono stati interessanti?</c:v>
                </c:pt>
                <c:pt idx="5">
                  <c:v>Ritenete utile il progetto Con.dor. In collaborazione con l'Università di Pavia?</c:v>
                </c:pt>
                <c:pt idx="6">
                  <c:v>La restituzione del profilo dello studente relativo al questionario del progetto Con.dor. È stata adeguata rispetto alle vostre aspettative?</c:v>
                </c:pt>
              </c:strCache>
            </c:strRef>
          </c:cat>
          <c:val>
            <c:numRef>
              <c:f>GENITORI!$B$3:$H$3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GENITORI!$B$2:$H$2</c:f>
              <c:strCache>
                <c:ptCount val="7"/>
                <c:pt idx="0">
                  <c:v>Il numero di scuole secondarie di II grado coinvolte è risultato sufficiente?</c:v>
                </c:pt>
                <c:pt idx="1">
                  <c:v>I tempi sono stati organizzati in modo adeguato?</c:v>
                </c:pt>
                <c:pt idx="2">
                  <c:v>Gli spazi sono stati organizzati in modo adeguato?</c:v>
                </c:pt>
                <c:pt idx="3">
                  <c:v>L'iniziativa è risultata utile?</c:v>
                </c:pt>
                <c:pt idx="4">
                  <c:v>Gli interventi iniziali degli esperti sono stati interessanti?</c:v>
                </c:pt>
                <c:pt idx="5">
                  <c:v>Ritenete utile il progetto Con.dor. In collaborazione con l'Università di Pavia?</c:v>
                </c:pt>
                <c:pt idx="6">
                  <c:v>La restituzione del profilo dello studente relativo al questionario del progetto Con.dor. È stata adeguata rispetto alle vostre aspettative?</c:v>
                </c:pt>
              </c:strCache>
            </c:strRef>
          </c:cat>
          <c:val>
            <c:numRef>
              <c:f>GENITORI!$B$4:$H$4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GENITORI!$B$2:$H$2</c:f>
              <c:strCache>
                <c:ptCount val="7"/>
                <c:pt idx="0">
                  <c:v>Il numero di scuole secondarie di II grado coinvolte è risultato sufficiente?</c:v>
                </c:pt>
                <c:pt idx="1">
                  <c:v>I tempi sono stati organizzati in modo adeguato?</c:v>
                </c:pt>
                <c:pt idx="2">
                  <c:v>Gli spazi sono stati organizzati in modo adeguato?</c:v>
                </c:pt>
                <c:pt idx="3">
                  <c:v>L'iniziativa è risultata utile?</c:v>
                </c:pt>
                <c:pt idx="4">
                  <c:v>Gli interventi iniziali degli esperti sono stati interessanti?</c:v>
                </c:pt>
                <c:pt idx="5">
                  <c:v>Ritenete utile il progetto Con.dor. In collaborazione con l'Università di Pavia?</c:v>
                </c:pt>
                <c:pt idx="6">
                  <c:v>La restituzione del profilo dello studente relativo al questionario del progetto Con.dor. È stata adeguata rispetto alle vostre aspettative?</c:v>
                </c:pt>
              </c:strCache>
            </c:strRef>
          </c:cat>
          <c:val>
            <c:numRef>
              <c:f>GENITORI!$B$5:$H$5</c:f>
              <c:numCache>
                <c:formatCode>General</c:formatCode>
                <c:ptCount val="7"/>
              </c:numCache>
            </c:numRef>
          </c:val>
        </c:ser>
        <c:ser>
          <c:idx val="3"/>
          <c:order val="3"/>
          <c:cat>
            <c:strRef>
              <c:f>GENITORI!$B$2:$H$2</c:f>
              <c:strCache>
                <c:ptCount val="7"/>
                <c:pt idx="0">
                  <c:v>Il numero di scuole secondarie di II grado coinvolte è risultato sufficiente?</c:v>
                </c:pt>
                <c:pt idx="1">
                  <c:v>I tempi sono stati organizzati in modo adeguato?</c:v>
                </c:pt>
                <c:pt idx="2">
                  <c:v>Gli spazi sono stati organizzati in modo adeguato?</c:v>
                </c:pt>
                <c:pt idx="3">
                  <c:v>L'iniziativa è risultata utile?</c:v>
                </c:pt>
                <c:pt idx="4">
                  <c:v>Gli interventi iniziali degli esperti sono stati interessanti?</c:v>
                </c:pt>
                <c:pt idx="5">
                  <c:v>Ritenete utile il progetto Con.dor. In collaborazione con l'Università di Pavia?</c:v>
                </c:pt>
                <c:pt idx="6">
                  <c:v>La restituzione del profilo dello studente relativo al questionario del progetto Con.dor. È stata adeguata rispetto alle vostre aspettative?</c:v>
                </c:pt>
              </c:strCache>
            </c:strRef>
          </c:cat>
          <c:val>
            <c:numRef>
              <c:f>GENITORI!$B$6:$H$6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invertIfNegative val="1"/>
          <c:cat>
            <c:strRef>
              <c:f>GENITORI!$B$2:$H$2</c:f>
              <c:strCache>
                <c:ptCount val="7"/>
                <c:pt idx="0">
                  <c:v>Il numero di scuole secondarie di II grado coinvolte è risultato sufficiente?</c:v>
                </c:pt>
                <c:pt idx="1">
                  <c:v>I tempi sono stati organizzati in modo adeguato?</c:v>
                </c:pt>
                <c:pt idx="2">
                  <c:v>Gli spazi sono stati organizzati in modo adeguato?</c:v>
                </c:pt>
                <c:pt idx="3">
                  <c:v>L'iniziativa è risultata utile?</c:v>
                </c:pt>
                <c:pt idx="4">
                  <c:v>Gli interventi iniziali degli esperti sono stati interessanti?</c:v>
                </c:pt>
                <c:pt idx="5">
                  <c:v>Ritenete utile il progetto Con.dor. In collaborazione con l'Università di Pavia?</c:v>
                </c:pt>
                <c:pt idx="6">
                  <c:v>La restituzione del profilo dello studente relativo al questionario del progetto Con.dor. È stata adeguata rispetto alle vostre aspettative?</c:v>
                </c:pt>
              </c:strCache>
            </c:strRef>
          </c:cat>
          <c:val>
            <c:numRef>
              <c:f>GENITORI!$B$59:$H$59</c:f>
              <c:numCache>
                <c:formatCode>_-* #,##0.00_-;\-* #,##0.00_-;_-* "-"??_-;_-@_-</c:formatCode>
                <c:ptCount val="7"/>
                <c:pt idx="0">
                  <c:v>3.4390243902439024</c:v>
                </c:pt>
                <c:pt idx="1">
                  <c:v>3.3023255813953489</c:v>
                </c:pt>
                <c:pt idx="2">
                  <c:v>3.1666666666666665</c:v>
                </c:pt>
                <c:pt idx="3">
                  <c:v>3.4651162790697674</c:v>
                </c:pt>
                <c:pt idx="4">
                  <c:v>3.4285714285714284</c:v>
                </c:pt>
                <c:pt idx="5">
                  <c:v>3.1707317073170733</c:v>
                </c:pt>
                <c:pt idx="6">
                  <c:v>2.9705882352941178</c:v>
                </c:pt>
              </c:numCache>
            </c:numRef>
          </c:val>
        </c:ser>
        <c:dLbls>
          <c:showVal val="1"/>
        </c:dLbls>
        <c:gapWidth val="75"/>
        <c:gapDepth val="75"/>
        <c:shape val="box"/>
        <c:axId val="104951168"/>
        <c:axId val="104973824"/>
        <c:axId val="0"/>
      </c:bar3DChart>
      <c:catAx>
        <c:axId val="1049511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/>
                  <a:t>Domande</a:t>
                </a:r>
                <a:r>
                  <a:rPr lang="it-IT" sz="1400" baseline="0"/>
                  <a:t> del questionario</a:t>
                </a:r>
                <a:endParaRPr lang="it-IT" sz="1400"/>
              </a:p>
            </c:rich>
          </c:tx>
          <c:layout/>
        </c:title>
        <c:majorTickMark val="none"/>
        <c:tickLblPos val="nextTo"/>
        <c:crossAx val="104973824"/>
        <c:crosses val="autoZero"/>
        <c:auto val="1"/>
        <c:lblAlgn val="ctr"/>
        <c:lblOffset val="100"/>
      </c:catAx>
      <c:valAx>
        <c:axId val="10497382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Valutazione</a:t>
                </a:r>
                <a:r>
                  <a:rPr lang="it-IT" sz="1200" baseline="0"/>
                  <a:t> media per ogni domanda</a:t>
                </a:r>
                <a:endParaRPr lang="it-IT" sz="1200"/>
              </a:p>
            </c:rich>
          </c:tx>
          <c:layout/>
        </c:title>
        <c:numFmt formatCode="General" sourceLinked="1"/>
        <c:tickLblPos val="nextTo"/>
        <c:crossAx val="1049511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Campus Orientamento 2016-2017</a:t>
            </a:r>
          </a:p>
          <a:p>
            <a:pPr>
              <a:defRPr/>
            </a:pPr>
            <a:r>
              <a:rPr lang="it-IT"/>
              <a:t>Soddisfazione</a:t>
            </a:r>
            <a:r>
              <a:rPr lang="it-IT" baseline="0"/>
              <a:t> Alunni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0709784494053943E-2"/>
          <c:y val="0.2130609058483075"/>
          <c:w val="0.69887733922324691"/>
          <c:h val="0.70712618614980849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-7.0357920165912708E-3"/>
                  <c:y val="6.5810350629248282E-2"/>
                </c:manualLayout>
              </c:layout>
              <c:showPercent val="1"/>
            </c:dLbl>
            <c:dLbl>
              <c:idx val="1"/>
              <c:layout>
                <c:manualLayout>
                  <c:x val="-3.7191487098844921E-2"/>
                  <c:y val="7.2734100545124164E-2"/>
                </c:manualLayout>
              </c:layout>
              <c:showPercent val="1"/>
            </c:dLbl>
            <c:dLbl>
              <c:idx val="2"/>
              <c:layout>
                <c:manualLayout>
                  <c:x val="-0.12696515550453191"/>
                  <c:y val="-0.13550333131435494"/>
                </c:manualLayout>
              </c:layout>
              <c:showPercent val="1"/>
            </c:dLbl>
            <c:dLbl>
              <c:idx val="3"/>
              <c:layout>
                <c:manualLayout>
                  <c:x val="0.18153428919641801"/>
                  <c:y val="-8.9817080557238041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Percent val="1"/>
            <c:showLeaderLines val="1"/>
          </c:dLbls>
          <c:cat>
            <c:strRef>
              <c:f>ALUNNI!$A$73:$A$76</c:f>
              <c:strCache>
                <c:ptCount val="4"/>
                <c:pt idx="0">
                  <c:v>Per Niente</c:v>
                </c:pt>
                <c:pt idx="1">
                  <c:v>Poco</c:v>
                </c:pt>
                <c:pt idx="2">
                  <c:v>Abbastanza</c:v>
                </c:pt>
                <c:pt idx="3">
                  <c:v>Molto</c:v>
                </c:pt>
              </c:strCache>
            </c:strRef>
          </c:cat>
          <c:val>
            <c:numRef>
              <c:f>ALUNNI!$J$73:$J$76</c:f>
              <c:numCache>
                <c:formatCode>0.0%</c:formatCode>
                <c:ptCount val="4"/>
                <c:pt idx="0">
                  <c:v>2.0618556701030927E-2</c:v>
                </c:pt>
                <c:pt idx="1">
                  <c:v>7.7319587628865982E-2</c:v>
                </c:pt>
                <c:pt idx="2">
                  <c:v>0.39948453608247425</c:v>
                </c:pt>
                <c:pt idx="3">
                  <c:v>0.50257731958762886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Campus Orientamento 2016-2017 - Valutazioni Medie</a:t>
            </a:r>
          </a:p>
        </c:rich>
      </c:tx>
      <c:layout/>
    </c:title>
    <c:view3D>
      <c:rAngAx val="1"/>
    </c:view3D>
    <c:plotArea>
      <c:layout/>
      <c:bar3DChart>
        <c:barDir val="bar"/>
        <c:grouping val="stacked"/>
        <c:ser>
          <c:idx val="0"/>
          <c:order val="0"/>
          <c:cat>
            <c:strRef>
              <c:f>ALUNNI!$B$2:$H$2</c:f>
              <c:strCache>
                <c:ptCount val="7"/>
                <c:pt idx="0">
                  <c:v>Gli spazi sono stati adeguatamente organizzati e attrezzati?</c:v>
                </c:pt>
                <c:pt idx="1">
                  <c:v>Le informazioni relative alle diverse scuole secondarie di II grado sono state chiare ed esaurienti?</c:v>
                </c:pt>
                <c:pt idx="2">
                  <c:v>Il tempo è stato sufficiente?</c:v>
                </c:pt>
                <c:pt idx="3">
                  <c:v>Il Campus è stato utile per raccogliere informazioni sulle scuole secondarie di II grado?</c:v>
                </c:pt>
                <c:pt idx="4">
                  <c:v>Il numero di scuole secondarie di II grado coinvolte è stato sufficiente?</c:v>
                </c:pt>
                <c:pt idx="5">
                  <c:v>Ritieni utile il progetto Con.dor. Con l'Università di Pavia?</c:v>
                </c:pt>
                <c:pt idx="6">
                  <c:v>La restituzione del profilo dello studente relativo al questionario del progetto Con.dor. è stata adeguata alle tue aspettative?</c:v>
                </c:pt>
              </c:strCache>
            </c:strRef>
          </c:cat>
          <c:val>
            <c:numRef>
              <c:f>ALUNNI!$B$3:$H$3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ALUNNI!$B$2:$H$2</c:f>
              <c:strCache>
                <c:ptCount val="7"/>
                <c:pt idx="0">
                  <c:v>Gli spazi sono stati adeguatamente organizzati e attrezzati?</c:v>
                </c:pt>
                <c:pt idx="1">
                  <c:v>Le informazioni relative alle diverse scuole secondarie di II grado sono state chiare ed esaurienti?</c:v>
                </c:pt>
                <c:pt idx="2">
                  <c:v>Il tempo è stato sufficiente?</c:v>
                </c:pt>
                <c:pt idx="3">
                  <c:v>Il Campus è stato utile per raccogliere informazioni sulle scuole secondarie di II grado?</c:v>
                </c:pt>
                <c:pt idx="4">
                  <c:v>Il numero di scuole secondarie di II grado coinvolte è stato sufficiente?</c:v>
                </c:pt>
                <c:pt idx="5">
                  <c:v>Ritieni utile il progetto Con.dor. Con l'Università di Pavia?</c:v>
                </c:pt>
                <c:pt idx="6">
                  <c:v>La restituzione del profilo dello studente relativo al questionario del progetto Con.dor. è stata adeguata alle tue aspettative?</c:v>
                </c:pt>
              </c:strCache>
            </c:strRef>
          </c:cat>
          <c:val>
            <c:numRef>
              <c:f>ALUNNI!$B$4:$H$4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ALUNNI!$B$2:$H$2</c:f>
              <c:strCache>
                <c:ptCount val="7"/>
                <c:pt idx="0">
                  <c:v>Gli spazi sono stati adeguatamente organizzati e attrezzati?</c:v>
                </c:pt>
                <c:pt idx="1">
                  <c:v>Le informazioni relative alle diverse scuole secondarie di II grado sono state chiare ed esaurienti?</c:v>
                </c:pt>
                <c:pt idx="2">
                  <c:v>Il tempo è stato sufficiente?</c:v>
                </c:pt>
                <c:pt idx="3">
                  <c:v>Il Campus è stato utile per raccogliere informazioni sulle scuole secondarie di II grado?</c:v>
                </c:pt>
                <c:pt idx="4">
                  <c:v>Il numero di scuole secondarie di II grado coinvolte è stato sufficiente?</c:v>
                </c:pt>
                <c:pt idx="5">
                  <c:v>Ritieni utile il progetto Con.dor. Con l'Università di Pavia?</c:v>
                </c:pt>
                <c:pt idx="6">
                  <c:v>La restituzione del profilo dello studente relativo al questionario del progetto Con.dor. è stata adeguata alle tue aspettative?</c:v>
                </c:pt>
              </c:strCache>
            </c:strRef>
          </c:cat>
          <c:val>
            <c:numRef>
              <c:f>ALUNNI!$B$5:$H$5</c:f>
              <c:numCache>
                <c:formatCode>General</c:formatCode>
                <c:ptCount val="7"/>
              </c:numCache>
            </c:numRef>
          </c:val>
        </c:ser>
        <c:ser>
          <c:idx val="3"/>
          <c:order val="3"/>
          <c:cat>
            <c:strRef>
              <c:f>ALUNNI!$B$2:$H$2</c:f>
              <c:strCache>
                <c:ptCount val="7"/>
                <c:pt idx="0">
                  <c:v>Gli spazi sono stati adeguatamente organizzati e attrezzati?</c:v>
                </c:pt>
                <c:pt idx="1">
                  <c:v>Le informazioni relative alle diverse scuole secondarie di II grado sono state chiare ed esaurienti?</c:v>
                </c:pt>
                <c:pt idx="2">
                  <c:v>Il tempo è stato sufficiente?</c:v>
                </c:pt>
                <c:pt idx="3">
                  <c:v>Il Campus è stato utile per raccogliere informazioni sulle scuole secondarie di II grado?</c:v>
                </c:pt>
                <c:pt idx="4">
                  <c:v>Il numero di scuole secondarie di II grado coinvolte è stato sufficiente?</c:v>
                </c:pt>
                <c:pt idx="5">
                  <c:v>Ritieni utile il progetto Con.dor. Con l'Università di Pavia?</c:v>
                </c:pt>
                <c:pt idx="6">
                  <c:v>La restituzione del profilo dello studente relativo al questionario del progetto Con.dor. è stata adeguata alle tue aspettative?</c:v>
                </c:pt>
              </c:strCache>
            </c:strRef>
          </c:cat>
          <c:val>
            <c:numRef>
              <c:f>ALUNNI!$B$6:$H$6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invertIfNegative val="1"/>
          <c:cat>
            <c:strRef>
              <c:f>ALUNNI!$B$2:$H$2</c:f>
              <c:strCache>
                <c:ptCount val="7"/>
                <c:pt idx="0">
                  <c:v>Gli spazi sono stati adeguatamente organizzati e attrezzati?</c:v>
                </c:pt>
                <c:pt idx="1">
                  <c:v>Le informazioni relative alle diverse scuole secondarie di II grado sono state chiare ed esaurienti?</c:v>
                </c:pt>
                <c:pt idx="2">
                  <c:v>Il tempo è stato sufficiente?</c:v>
                </c:pt>
                <c:pt idx="3">
                  <c:v>Il Campus è stato utile per raccogliere informazioni sulle scuole secondarie di II grado?</c:v>
                </c:pt>
                <c:pt idx="4">
                  <c:v>Il numero di scuole secondarie di II grado coinvolte è stato sufficiente?</c:v>
                </c:pt>
                <c:pt idx="5">
                  <c:v>Ritieni utile il progetto Con.dor. Con l'Università di Pavia?</c:v>
                </c:pt>
                <c:pt idx="6">
                  <c:v>La restituzione del profilo dello studente relativo al questionario del progetto Con.dor. è stata adeguata alle tue aspettative?</c:v>
                </c:pt>
              </c:strCache>
            </c:strRef>
          </c:cat>
          <c:val>
            <c:numRef>
              <c:f>ALUNNI!$B$69:$H$69</c:f>
              <c:numCache>
                <c:formatCode>_-* #,##0.00_-;\-* #,##0.00_-;_-* "-"??_-;_-@_-</c:formatCode>
                <c:ptCount val="7"/>
                <c:pt idx="0">
                  <c:v>3.1578947368421053</c:v>
                </c:pt>
                <c:pt idx="1">
                  <c:v>3.5357142857142856</c:v>
                </c:pt>
                <c:pt idx="2">
                  <c:v>3.3928571428571428</c:v>
                </c:pt>
                <c:pt idx="3">
                  <c:v>3.6428571428571428</c:v>
                </c:pt>
                <c:pt idx="4">
                  <c:v>3.5</c:v>
                </c:pt>
                <c:pt idx="5">
                  <c:v>3.3333333333333335</c:v>
                </c:pt>
                <c:pt idx="6">
                  <c:v>3.1132075471698113</c:v>
                </c:pt>
              </c:numCache>
            </c:numRef>
          </c:val>
        </c:ser>
        <c:dLbls>
          <c:showVal val="1"/>
        </c:dLbls>
        <c:gapWidth val="75"/>
        <c:gapDepth val="75"/>
        <c:shape val="box"/>
        <c:axId val="105065472"/>
        <c:axId val="105079936"/>
        <c:axId val="0"/>
      </c:bar3DChart>
      <c:catAx>
        <c:axId val="1050654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/>
                  <a:t>Domande</a:t>
                </a:r>
                <a:r>
                  <a:rPr lang="it-IT" sz="1400" baseline="0"/>
                  <a:t> del questionario</a:t>
                </a:r>
                <a:endParaRPr lang="it-IT" sz="1400"/>
              </a:p>
            </c:rich>
          </c:tx>
          <c:layout/>
        </c:title>
        <c:majorTickMark val="none"/>
        <c:tickLblPos val="nextTo"/>
        <c:crossAx val="105079936"/>
        <c:crosses val="autoZero"/>
        <c:auto val="1"/>
        <c:lblAlgn val="ctr"/>
        <c:lblOffset val="100"/>
      </c:catAx>
      <c:valAx>
        <c:axId val="10507993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Valutazione</a:t>
                </a:r>
                <a:r>
                  <a:rPr lang="it-IT" sz="1200" baseline="0"/>
                  <a:t> media per ogni domanda</a:t>
                </a:r>
                <a:endParaRPr lang="it-IT" sz="1200"/>
              </a:p>
            </c:rich>
          </c:tx>
          <c:layout/>
        </c:title>
        <c:numFmt formatCode="General" sourceLinked="1"/>
        <c:tickLblPos val="nextTo"/>
        <c:crossAx val="10506547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Campus Orientamento 2016-2017</a:t>
            </a:r>
          </a:p>
          <a:p>
            <a:pPr>
              <a:defRPr/>
            </a:pPr>
            <a:r>
              <a:rPr lang="it-IT"/>
              <a:t>Soddisfazione</a:t>
            </a:r>
            <a:r>
              <a:rPr lang="it-IT" baseline="0"/>
              <a:t> Docenti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0709784494053943E-2"/>
          <c:y val="0.21306090584830756"/>
          <c:w val="0.69887733922324691"/>
          <c:h val="0.7071261861498086"/>
        </c:manualLayout>
      </c:layout>
      <c:pie3DChart>
        <c:varyColors val="1"/>
        <c:ser>
          <c:idx val="0"/>
          <c:order val="0"/>
          <c:explosion val="24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-2.3395713572613247E-2"/>
                  <c:y val="7.9485564304461936E-2"/>
                </c:manualLayout>
              </c:layout>
              <c:showPercent val="1"/>
            </c:dLbl>
            <c:dLbl>
              <c:idx val="1"/>
              <c:layout>
                <c:manualLayout>
                  <c:x val="-4.2099479896301327E-2"/>
                  <c:y val="5.9058886869910523E-2"/>
                </c:manualLayout>
              </c:layout>
              <c:showPercent val="1"/>
            </c:dLbl>
            <c:dLbl>
              <c:idx val="2"/>
              <c:layout>
                <c:manualLayout>
                  <c:x val="-0.12696515550453191"/>
                  <c:y val="-0.13550333131435494"/>
                </c:manualLayout>
              </c:layout>
              <c:showPercent val="1"/>
            </c:dLbl>
            <c:dLbl>
              <c:idx val="3"/>
              <c:layout>
                <c:manualLayout>
                  <c:x val="0.18153428919641812"/>
                  <c:y val="-8.9817080557238041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Percent val="1"/>
            <c:showLeaderLines val="1"/>
          </c:dLbls>
          <c:cat>
            <c:strRef>
              <c:f>DOCENTI!$A$73:$A$76</c:f>
              <c:strCache>
                <c:ptCount val="4"/>
                <c:pt idx="0">
                  <c:v>Per Niente</c:v>
                </c:pt>
                <c:pt idx="1">
                  <c:v>Poco</c:v>
                </c:pt>
                <c:pt idx="2">
                  <c:v>Abbastanza</c:v>
                </c:pt>
                <c:pt idx="3">
                  <c:v>Molto</c:v>
                </c:pt>
              </c:strCache>
            </c:strRef>
          </c:cat>
          <c:val>
            <c:numRef>
              <c:f>DOCENTI!$J$73:$J$76</c:f>
              <c:numCache>
                <c:formatCode>0.0%</c:formatCode>
                <c:ptCount val="4"/>
                <c:pt idx="0">
                  <c:v>6.3829787234042548E-2</c:v>
                </c:pt>
                <c:pt idx="1">
                  <c:v>7.4468085106382975E-2</c:v>
                </c:pt>
                <c:pt idx="2">
                  <c:v>0.36170212765957449</c:v>
                </c:pt>
                <c:pt idx="3">
                  <c:v>0.5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Campus Orientamento 2016-2017 - Valutazioni Medie</a:t>
            </a:r>
          </a:p>
        </c:rich>
      </c:tx>
      <c:layout/>
    </c:title>
    <c:view3D>
      <c:rAngAx val="1"/>
    </c:view3D>
    <c:plotArea>
      <c:layout/>
      <c:bar3DChart>
        <c:barDir val="bar"/>
        <c:grouping val="stacked"/>
        <c:ser>
          <c:idx val="0"/>
          <c:order val="0"/>
          <c:cat>
            <c:strRef>
              <c:f>DOCENTI!$B$2:$H$2</c:f>
              <c:strCache>
                <c:ptCount val="4"/>
                <c:pt idx="0">
                  <c:v>Gli spazi sono stati adeguatamente organizzati e attrezzati?</c:v>
                </c:pt>
                <c:pt idx="1">
                  <c:v>Il tempo a disposizione per la presentazione multimediale delle scuole è stato sufficiente?</c:v>
                </c:pt>
                <c:pt idx="2">
                  <c:v>L'iniziativa è risultata utile?</c:v>
                </c:pt>
                <c:pt idx="3">
                  <c:v>La collaborazioine da parte di docenti, alunni e personale scolastico della secondaria di I grado è stata soddisfacente?</c:v>
                </c:pt>
              </c:strCache>
            </c:strRef>
          </c:cat>
          <c:val>
            <c:numRef>
              <c:f>DOCENTI!$B$3:$H$3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DOCENTI!$B$2:$H$2</c:f>
              <c:strCache>
                <c:ptCount val="4"/>
                <c:pt idx="0">
                  <c:v>Gli spazi sono stati adeguatamente organizzati e attrezzati?</c:v>
                </c:pt>
                <c:pt idx="1">
                  <c:v>Il tempo a disposizione per la presentazione multimediale delle scuole è stato sufficiente?</c:v>
                </c:pt>
                <c:pt idx="2">
                  <c:v>L'iniziativa è risultata utile?</c:v>
                </c:pt>
                <c:pt idx="3">
                  <c:v>La collaborazioine da parte di docenti, alunni e personale scolastico della secondaria di I grado è stata soddisfacente?</c:v>
                </c:pt>
              </c:strCache>
            </c:strRef>
          </c:cat>
          <c:val>
            <c:numRef>
              <c:f>DOCENTI!$B$4:$H$4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DOCENTI!$B$2:$H$2</c:f>
              <c:strCache>
                <c:ptCount val="4"/>
                <c:pt idx="0">
                  <c:v>Gli spazi sono stati adeguatamente organizzati e attrezzati?</c:v>
                </c:pt>
                <c:pt idx="1">
                  <c:v>Il tempo a disposizione per la presentazione multimediale delle scuole è stato sufficiente?</c:v>
                </c:pt>
                <c:pt idx="2">
                  <c:v>L'iniziativa è risultata utile?</c:v>
                </c:pt>
                <c:pt idx="3">
                  <c:v>La collaborazioine da parte di docenti, alunni e personale scolastico della secondaria di I grado è stata soddisfacente?</c:v>
                </c:pt>
              </c:strCache>
            </c:strRef>
          </c:cat>
          <c:val>
            <c:numRef>
              <c:f>DOCENTI!$B$5:$H$5</c:f>
              <c:numCache>
                <c:formatCode>General</c:formatCode>
                <c:ptCount val="7"/>
              </c:numCache>
            </c:numRef>
          </c:val>
        </c:ser>
        <c:ser>
          <c:idx val="3"/>
          <c:order val="3"/>
          <c:cat>
            <c:strRef>
              <c:f>DOCENTI!$B$2:$H$2</c:f>
              <c:strCache>
                <c:ptCount val="4"/>
                <c:pt idx="0">
                  <c:v>Gli spazi sono stati adeguatamente organizzati e attrezzati?</c:v>
                </c:pt>
                <c:pt idx="1">
                  <c:v>Il tempo a disposizione per la presentazione multimediale delle scuole è stato sufficiente?</c:v>
                </c:pt>
                <c:pt idx="2">
                  <c:v>L'iniziativa è risultata utile?</c:v>
                </c:pt>
                <c:pt idx="3">
                  <c:v>La collaborazioine da parte di docenti, alunni e personale scolastico della secondaria di I grado è stata soddisfacente?</c:v>
                </c:pt>
              </c:strCache>
            </c:strRef>
          </c:cat>
          <c:val>
            <c:numRef>
              <c:f>DOCENTI!$B$6:$H$6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invertIfNegative val="1"/>
          <c:cat>
            <c:strRef>
              <c:f>DOCENTI!$B$2:$H$2</c:f>
              <c:strCache>
                <c:ptCount val="4"/>
                <c:pt idx="0">
                  <c:v>Gli spazi sono stati adeguatamente organizzati e attrezzati?</c:v>
                </c:pt>
                <c:pt idx="1">
                  <c:v>Il tempo a disposizione per la presentazione multimediale delle scuole è stato sufficiente?</c:v>
                </c:pt>
                <c:pt idx="2">
                  <c:v>L'iniziativa è risultata utile?</c:v>
                </c:pt>
                <c:pt idx="3">
                  <c:v>La collaborazioine da parte di docenti, alunni e personale scolastico della secondaria di I grado è stata soddisfacente?</c:v>
                </c:pt>
              </c:strCache>
            </c:strRef>
          </c:cat>
          <c:val>
            <c:numRef>
              <c:f>DOCENTI!$B$69:$H$69</c:f>
              <c:numCache>
                <c:formatCode>_-* #,##0.00_-;\-* #,##0.00_-;_-* "-"??_-;_-@_-</c:formatCode>
                <c:ptCount val="7"/>
                <c:pt idx="0">
                  <c:v>3.25</c:v>
                </c:pt>
                <c:pt idx="1">
                  <c:v>3.5454545454545454</c:v>
                </c:pt>
                <c:pt idx="2">
                  <c:v>3.125</c:v>
                </c:pt>
                <c:pt idx="3">
                  <c:v>3.2916666666666665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75"/>
        <c:gapDepth val="75"/>
        <c:shape val="box"/>
        <c:axId val="131349120"/>
        <c:axId val="131371776"/>
        <c:axId val="0"/>
      </c:bar3DChart>
      <c:catAx>
        <c:axId val="1313491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/>
                  <a:t>Domande</a:t>
                </a:r>
                <a:r>
                  <a:rPr lang="it-IT" sz="1400" baseline="0"/>
                  <a:t> del questionario</a:t>
                </a:r>
                <a:endParaRPr lang="it-IT" sz="1400"/>
              </a:p>
            </c:rich>
          </c:tx>
          <c:layout/>
        </c:title>
        <c:majorTickMark val="none"/>
        <c:tickLblPos val="nextTo"/>
        <c:crossAx val="131371776"/>
        <c:crosses val="autoZero"/>
        <c:auto val="1"/>
        <c:lblAlgn val="ctr"/>
        <c:lblOffset val="100"/>
      </c:catAx>
      <c:valAx>
        <c:axId val="13137177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Valutazione</a:t>
                </a:r>
                <a:r>
                  <a:rPr lang="it-IT" sz="1200" baseline="0"/>
                  <a:t> media per ogni domanda</a:t>
                </a:r>
                <a:endParaRPr lang="it-IT" sz="1200"/>
              </a:p>
            </c:rich>
          </c:tx>
          <c:layout/>
        </c:title>
        <c:numFmt formatCode="General" sourceLinked="1"/>
        <c:tickLblPos val="nextTo"/>
        <c:crossAx val="13134912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Campus Orientamento 2016-2017</a:t>
            </a:r>
          </a:p>
          <a:p>
            <a:pPr>
              <a:defRPr/>
            </a:pPr>
            <a:r>
              <a:rPr lang="en-US"/>
              <a:t>Valutazione</a:t>
            </a:r>
            <a:r>
              <a:rPr lang="en-US" baseline="0"/>
              <a:t> globale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Punteggio</c:v>
          </c:tx>
          <c:dLbls>
            <c:showVal val="1"/>
          </c:dLbls>
          <c:cat>
            <c:strRef>
              <c:f>COMPLESSIVO!$M$3:$O$3</c:f>
              <c:strCache>
                <c:ptCount val="3"/>
                <c:pt idx="0">
                  <c:v>Genitori</c:v>
                </c:pt>
                <c:pt idx="1">
                  <c:v>Alunni</c:v>
                </c:pt>
                <c:pt idx="2">
                  <c:v>Docenti</c:v>
                </c:pt>
              </c:strCache>
            </c:strRef>
          </c:cat>
          <c:val>
            <c:numRef>
              <c:f>COMPLESSIVO!$M$4:$O$4</c:f>
              <c:numCache>
                <c:formatCode>_-* #,##0.0_-;\-* #,##0.0_-;_-* "-"??_-;_-@_-</c:formatCode>
                <c:ptCount val="3"/>
                <c:pt idx="0">
                  <c:v>78.073089700996675</c:v>
                </c:pt>
                <c:pt idx="1">
                  <c:v>82.268170426065168</c:v>
                </c:pt>
                <c:pt idx="2">
                  <c:v>80.729166666666657</c:v>
                </c:pt>
              </c:numCache>
            </c:numRef>
          </c:val>
        </c:ser>
        <c:axId val="131318528"/>
        <c:axId val="131320064"/>
      </c:barChart>
      <c:catAx>
        <c:axId val="131318528"/>
        <c:scaling>
          <c:orientation val="minMax"/>
        </c:scaling>
        <c:axPos val="b"/>
        <c:tickLblPos val="nextTo"/>
        <c:crossAx val="131320064"/>
        <c:crosses val="autoZero"/>
        <c:auto val="1"/>
        <c:lblAlgn val="ctr"/>
        <c:lblOffset val="100"/>
      </c:catAx>
      <c:valAx>
        <c:axId val="131320064"/>
        <c:scaling>
          <c:orientation val="minMax"/>
        </c:scaling>
        <c:axPos val="l"/>
        <c:majorGridlines/>
        <c:numFmt formatCode="_-* #,##0.0_-;\-* #,##0.0_-;_-* &quot;-&quot;??_-;_-@_-" sourceLinked="1"/>
        <c:tickLblPos val="nextTo"/>
        <c:crossAx val="131318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Campus orientamento 2016-2017</a:t>
            </a:r>
          </a:p>
          <a:p>
            <a:pPr>
              <a:defRPr/>
            </a:pPr>
            <a:r>
              <a:rPr lang="it-IT"/>
              <a:t>Soddisfazione Globale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86902646343519E-2"/>
          <c:y val="0.29645809273840773"/>
          <c:w val="0.71267576873991667"/>
          <c:h val="0.60686159230096248"/>
        </c:manualLayout>
      </c:layout>
      <c:pie3DChart>
        <c:varyColors val="1"/>
        <c:ser>
          <c:idx val="0"/>
          <c:order val="0"/>
          <c:explosion val="2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Lbls>
            <c:dLbl>
              <c:idx val="1"/>
              <c:layout>
                <c:manualLayout>
                  <c:x val="-5.0185586176727907E-2"/>
                  <c:y val="6.7040682414698183E-2"/>
                </c:manualLayout>
              </c:layout>
              <c:showPercent val="1"/>
            </c:dLbl>
            <c:dLbl>
              <c:idx val="2"/>
              <c:layout>
                <c:manualLayout>
                  <c:x val="-0.17758902012248473"/>
                  <c:y val="-0.10621281714785651"/>
                </c:manualLayout>
              </c:layout>
              <c:showPercent val="1"/>
            </c:dLbl>
            <c:dLbl>
              <c:idx val="3"/>
              <c:layout>
                <c:manualLayout>
                  <c:x val="0.15005118110236226"/>
                  <c:y val="-5.6004666083406256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COMPLESSIVO!$M$8:$M$11</c:f>
              <c:strCache>
                <c:ptCount val="4"/>
                <c:pt idx="0">
                  <c:v>Per Niente</c:v>
                </c:pt>
                <c:pt idx="1">
                  <c:v>Poco</c:v>
                </c:pt>
                <c:pt idx="2">
                  <c:v>Abbastanza</c:v>
                </c:pt>
                <c:pt idx="3">
                  <c:v>Molto</c:v>
                </c:pt>
              </c:strCache>
            </c:strRef>
          </c:cat>
          <c:val>
            <c:numRef>
              <c:f>COMPLESSIVO!$O$8:$O$11</c:f>
              <c:numCache>
                <c:formatCode>0.0%</c:formatCode>
                <c:ptCount val="4"/>
                <c:pt idx="0">
                  <c:v>4.8177083333333336E-2</c:v>
                </c:pt>
                <c:pt idx="1">
                  <c:v>8.7239583333333329E-2</c:v>
                </c:pt>
                <c:pt idx="2">
                  <c:v>0.34375</c:v>
                </c:pt>
                <c:pt idx="3">
                  <c:v>0.52083333333333337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66</xdr:row>
      <xdr:rowOff>104775</xdr:rowOff>
    </xdr:from>
    <xdr:to>
      <xdr:col>6</xdr:col>
      <xdr:colOff>228599</xdr:colOff>
      <xdr:row>86</xdr:row>
      <xdr:rowOff>9525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86</xdr:row>
      <xdr:rowOff>142874</xdr:rowOff>
    </xdr:from>
    <xdr:to>
      <xdr:col>11</xdr:col>
      <xdr:colOff>333375</xdr:colOff>
      <xdr:row>108</xdr:row>
      <xdr:rowOff>123825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76</xdr:row>
      <xdr:rowOff>104775</xdr:rowOff>
    </xdr:from>
    <xdr:to>
      <xdr:col>6</xdr:col>
      <xdr:colOff>228599</xdr:colOff>
      <xdr:row>96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96</xdr:row>
      <xdr:rowOff>142874</xdr:rowOff>
    </xdr:from>
    <xdr:to>
      <xdr:col>11</xdr:col>
      <xdr:colOff>257175</xdr:colOff>
      <xdr:row>119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76</xdr:row>
      <xdr:rowOff>104775</xdr:rowOff>
    </xdr:from>
    <xdr:to>
      <xdr:col>6</xdr:col>
      <xdr:colOff>228599</xdr:colOff>
      <xdr:row>96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96</xdr:row>
      <xdr:rowOff>142874</xdr:rowOff>
    </xdr:from>
    <xdr:to>
      <xdr:col>11</xdr:col>
      <xdr:colOff>257175</xdr:colOff>
      <xdr:row>119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12</xdr:row>
      <xdr:rowOff>95249</xdr:rowOff>
    </xdr:from>
    <xdr:to>
      <xdr:col>19</xdr:col>
      <xdr:colOff>295275</xdr:colOff>
      <xdr:row>28</xdr:row>
      <xdr:rowOff>180975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29</xdr:row>
      <xdr:rowOff>76200</xdr:rowOff>
    </xdr:from>
    <xdr:to>
      <xdr:col>19</xdr:col>
      <xdr:colOff>295275</xdr:colOff>
      <xdr:row>44</xdr:row>
      <xdr:rowOff>76200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workbookViewId="0">
      <pane ySplit="6" topLeftCell="A7" activePane="bottomLeft" state="frozen"/>
      <selection pane="bottomLeft" activeCell="E63" sqref="E63"/>
    </sheetView>
  </sheetViews>
  <sheetFormatPr defaultRowHeight="15"/>
  <cols>
    <col min="1" max="1" width="11.140625" bestFit="1" customWidth="1"/>
    <col min="2" max="2" width="18.85546875" customWidth="1"/>
    <col min="3" max="3" width="14.28515625" customWidth="1"/>
    <col min="4" max="4" width="13.140625" customWidth="1"/>
    <col min="5" max="5" width="15" customWidth="1"/>
    <col min="6" max="6" width="16.5703125" customWidth="1"/>
    <col min="7" max="7" width="19.42578125" customWidth="1"/>
    <col min="8" max="8" width="31.5703125" customWidth="1"/>
    <col min="9" max="9" width="10.5703125" bestFit="1" customWidth="1"/>
    <col min="10" max="10" width="7.140625" bestFit="1" customWidth="1"/>
    <col min="11" max="11" width="11.140625" bestFit="1" customWidth="1"/>
    <col min="12" max="12" width="6.28515625" bestFit="1" customWidth="1"/>
    <col min="13" max="13" width="1.28515625" customWidth="1"/>
    <col min="14" max="14" width="11.140625" bestFit="1" customWidth="1"/>
    <col min="15" max="22" width="5.140625" bestFit="1" customWidth="1"/>
  </cols>
  <sheetData>
    <row r="1" spans="1:12">
      <c r="A1" t="s">
        <v>67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</row>
    <row r="2" spans="1:12" ht="15" customHeight="1">
      <c r="A2" s="31" t="s">
        <v>38</v>
      </c>
      <c r="B2" s="33" t="s">
        <v>35</v>
      </c>
      <c r="C2" s="33" t="s">
        <v>36</v>
      </c>
      <c r="D2" s="33" t="s">
        <v>37</v>
      </c>
      <c r="E2" s="33" t="s">
        <v>39</v>
      </c>
      <c r="F2" s="33" t="s">
        <v>40</v>
      </c>
      <c r="G2" s="33" t="s">
        <v>41</v>
      </c>
      <c r="H2" s="33" t="s">
        <v>42</v>
      </c>
    </row>
    <row r="3" spans="1:12">
      <c r="A3" s="31"/>
      <c r="B3" s="33"/>
      <c r="C3" s="33"/>
      <c r="D3" s="33"/>
      <c r="E3" s="33"/>
      <c r="F3" s="33"/>
      <c r="G3" s="33"/>
      <c r="H3" s="33"/>
    </row>
    <row r="4" spans="1:12">
      <c r="A4" s="31"/>
      <c r="B4" s="33"/>
      <c r="C4" s="33"/>
      <c r="D4" s="33"/>
      <c r="E4" s="33"/>
      <c r="F4" s="33"/>
      <c r="G4" s="33"/>
      <c r="H4" s="33"/>
    </row>
    <row r="5" spans="1:12">
      <c r="A5" s="31"/>
      <c r="B5" s="33"/>
      <c r="C5" s="33"/>
      <c r="D5" s="33"/>
      <c r="E5" s="33"/>
      <c r="F5" s="33"/>
      <c r="G5" s="33"/>
      <c r="H5" s="33"/>
      <c r="I5" s="3">
        <v>1</v>
      </c>
      <c r="J5" s="3">
        <v>2</v>
      </c>
      <c r="K5" s="3">
        <v>3</v>
      </c>
      <c r="L5" s="3">
        <v>4</v>
      </c>
    </row>
    <row r="6" spans="1:12">
      <c r="A6" s="31"/>
      <c r="B6" s="33"/>
      <c r="C6" s="33"/>
      <c r="D6" s="33"/>
      <c r="E6" s="33"/>
      <c r="F6" s="33"/>
      <c r="G6" s="33"/>
      <c r="H6" s="33"/>
      <c r="I6" s="8" t="s">
        <v>0</v>
      </c>
      <c r="J6" s="4" t="s">
        <v>1</v>
      </c>
      <c r="K6" s="4" t="s">
        <v>2</v>
      </c>
      <c r="L6" s="4" t="s">
        <v>3</v>
      </c>
    </row>
    <row r="7" spans="1:12">
      <c r="A7" s="1" t="s">
        <v>5</v>
      </c>
      <c r="B7" s="7">
        <v>4</v>
      </c>
      <c r="C7" s="7">
        <v>4</v>
      </c>
      <c r="D7" s="7">
        <v>3</v>
      </c>
      <c r="E7" s="7">
        <v>4</v>
      </c>
      <c r="F7" s="7">
        <v>4</v>
      </c>
      <c r="G7" s="7">
        <v>2</v>
      </c>
      <c r="H7" s="7">
        <v>0</v>
      </c>
      <c r="I7" s="2">
        <f t="shared" ref="I7:I49" si="0">COUNTIF(B7:H7,"=1")</f>
        <v>0</v>
      </c>
      <c r="J7" s="2">
        <f t="shared" ref="J7:J49" si="1">COUNTIF(B7:H7,"=2")</f>
        <v>1</v>
      </c>
      <c r="K7" s="2">
        <f t="shared" ref="K7:K49" si="2">COUNTIF(B7:H7,"=3")</f>
        <v>1</v>
      </c>
      <c r="L7" s="2">
        <f t="shared" ref="L7:L49" si="3">COUNTIF(B7:H7,"=4")</f>
        <v>4</v>
      </c>
    </row>
    <row r="8" spans="1:12">
      <c r="A8" s="1" t="s">
        <v>6</v>
      </c>
      <c r="B8" s="7">
        <v>3</v>
      </c>
      <c r="C8" s="7">
        <v>3</v>
      </c>
      <c r="D8" s="7">
        <v>3</v>
      </c>
      <c r="E8" s="7">
        <v>4</v>
      </c>
      <c r="F8" s="7">
        <v>4</v>
      </c>
      <c r="G8" s="7">
        <v>4</v>
      </c>
      <c r="H8" s="7">
        <v>0</v>
      </c>
      <c r="I8" s="2">
        <f t="shared" si="0"/>
        <v>0</v>
      </c>
      <c r="J8" s="2">
        <f t="shared" si="1"/>
        <v>0</v>
      </c>
      <c r="K8" s="2">
        <f t="shared" si="2"/>
        <v>3</v>
      </c>
      <c r="L8" s="2">
        <f t="shared" si="3"/>
        <v>3</v>
      </c>
    </row>
    <row r="9" spans="1:12">
      <c r="A9" s="1" t="s">
        <v>7</v>
      </c>
      <c r="B9" s="7">
        <v>4</v>
      </c>
      <c r="C9" s="7">
        <v>2</v>
      </c>
      <c r="D9" s="7">
        <v>2</v>
      </c>
      <c r="E9" s="7">
        <v>4</v>
      </c>
      <c r="F9" s="7">
        <v>4</v>
      </c>
      <c r="G9" s="7">
        <v>2</v>
      </c>
      <c r="H9" s="7">
        <v>2</v>
      </c>
      <c r="I9" s="2">
        <f t="shared" si="0"/>
        <v>0</v>
      </c>
      <c r="J9" s="2">
        <f t="shared" si="1"/>
        <v>4</v>
      </c>
      <c r="K9" s="2">
        <f t="shared" si="2"/>
        <v>0</v>
      </c>
      <c r="L9" s="2">
        <f t="shared" si="3"/>
        <v>3</v>
      </c>
    </row>
    <row r="10" spans="1:12">
      <c r="A10" s="1" t="s">
        <v>8</v>
      </c>
      <c r="B10" s="7">
        <v>4</v>
      </c>
      <c r="C10" s="7">
        <v>4</v>
      </c>
      <c r="D10" s="7">
        <v>4</v>
      </c>
      <c r="E10" s="7">
        <v>4</v>
      </c>
      <c r="F10" s="7">
        <v>4</v>
      </c>
      <c r="G10" s="7">
        <v>0</v>
      </c>
      <c r="H10" s="7">
        <v>0</v>
      </c>
      <c r="I10" s="2">
        <f t="shared" si="0"/>
        <v>0</v>
      </c>
      <c r="J10" s="2">
        <f t="shared" si="1"/>
        <v>0</v>
      </c>
      <c r="K10" s="2">
        <f t="shared" si="2"/>
        <v>0</v>
      </c>
      <c r="L10" s="2">
        <f t="shared" si="3"/>
        <v>5</v>
      </c>
    </row>
    <row r="11" spans="1:12">
      <c r="A11" s="1" t="s">
        <v>9</v>
      </c>
      <c r="B11" s="7">
        <v>3</v>
      </c>
      <c r="C11" s="7">
        <v>3</v>
      </c>
      <c r="D11" s="7">
        <v>3</v>
      </c>
      <c r="E11" s="7">
        <v>3</v>
      </c>
      <c r="F11" s="7">
        <v>3</v>
      </c>
      <c r="G11" s="7">
        <v>4</v>
      </c>
      <c r="H11" s="7">
        <v>3</v>
      </c>
      <c r="I11" s="2">
        <f t="shared" si="0"/>
        <v>0</v>
      </c>
      <c r="J11" s="2">
        <f t="shared" si="1"/>
        <v>0</v>
      </c>
      <c r="K11" s="2">
        <f t="shared" si="2"/>
        <v>6</v>
      </c>
      <c r="L11" s="2">
        <f t="shared" si="3"/>
        <v>1</v>
      </c>
    </row>
    <row r="12" spans="1:12">
      <c r="A12" s="1" t="s">
        <v>10</v>
      </c>
      <c r="B12" s="7">
        <v>3</v>
      </c>
      <c r="C12" s="7">
        <v>4</v>
      </c>
      <c r="D12" s="7">
        <v>4</v>
      </c>
      <c r="E12" s="7">
        <v>4</v>
      </c>
      <c r="F12" s="7">
        <v>4</v>
      </c>
      <c r="G12" s="7">
        <v>4</v>
      </c>
      <c r="H12" s="7">
        <v>3</v>
      </c>
      <c r="I12" s="2">
        <f t="shared" si="0"/>
        <v>0</v>
      </c>
      <c r="J12" s="2">
        <f t="shared" si="1"/>
        <v>0</v>
      </c>
      <c r="K12" s="2">
        <f t="shared" si="2"/>
        <v>2</v>
      </c>
      <c r="L12" s="2">
        <f t="shared" si="3"/>
        <v>5</v>
      </c>
    </row>
    <row r="13" spans="1:12">
      <c r="A13" s="1" t="s">
        <v>11</v>
      </c>
      <c r="B13" s="7">
        <v>3</v>
      </c>
      <c r="C13" s="7">
        <v>3</v>
      </c>
      <c r="D13" s="7">
        <v>3</v>
      </c>
      <c r="E13" s="7">
        <v>4</v>
      </c>
      <c r="F13" s="7">
        <v>4</v>
      </c>
      <c r="G13" s="7">
        <v>4</v>
      </c>
      <c r="H13" s="7">
        <v>3</v>
      </c>
      <c r="I13" s="2">
        <f t="shared" si="0"/>
        <v>0</v>
      </c>
      <c r="J13" s="2">
        <f t="shared" si="1"/>
        <v>0</v>
      </c>
      <c r="K13" s="2">
        <f t="shared" si="2"/>
        <v>4</v>
      </c>
      <c r="L13" s="2">
        <f t="shared" si="3"/>
        <v>3</v>
      </c>
    </row>
    <row r="14" spans="1:12">
      <c r="A14" s="1" t="s">
        <v>12</v>
      </c>
      <c r="B14" s="7">
        <v>4</v>
      </c>
      <c r="C14" s="7">
        <v>4</v>
      </c>
      <c r="D14" s="7">
        <v>4</v>
      </c>
      <c r="E14" s="7">
        <v>4</v>
      </c>
      <c r="F14" s="7">
        <v>4</v>
      </c>
      <c r="G14" s="7">
        <v>4</v>
      </c>
      <c r="H14" s="7">
        <v>4</v>
      </c>
      <c r="I14" s="2">
        <f t="shared" si="0"/>
        <v>0</v>
      </c>
      <c r="J14" s="2">
        <f t="shared" si="1"/>
        <v>0</v>
      </c>
      <c r="K14" s="2">
        <f t="shared" si="2"/>
        <v>0</v>
      </c>
      <c r="L14" s="2">
        <f t="shared" si="3"/>
        <v>7</v>
      </c>
    </row>
    <row r="15" spans="1:12">
      <c r="A15" s="1" t="s">
        <v>13</v>
      </c>
      <c r="B15" s="7">
        <v>3</v>
      </c>
      <c r="C15" s="7">
        <v>1</v>
      </c>
      <c r="D15" s="7">
        <v>1</v>
      </c>
      <c r="E15" s="7">
        <v>2</v>
      </c>
      <c r="F15" s="7">
        <v>4</v>
      </c>
      <c r="G15" s="7">
        <v>3</v>
      </c>
      <c r="H15" s="7">
        <v>0</v>
      </c>
      <c r="I15" s="2">
        <f t="shared" si="0"/>
        <v>2</v>
      </c>
      <c r="J15" s="2">
        <f t="shared" si="1"/>
        <v>1</v>
      </c>
      <c r="K15" s="2">
        <f t="shared" si="2"/>
        <v>2</v>
      </c>
      <c r="L15" s="2">
        <f t="shared" si="3"/>
        <v>1</v>
      </c>
    </row>
    <row r="16" spans="1:12">
      <c r="A16" s="1" t="s">
        <v>14</v>
      </c>
      <c r="B16" s="7">
        <v>4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2">
        <f t="shared" si="0"/>
        <v>0</v>
      </c>
      <c r="J16" s="2">
        <f t="shared" si="1"/>
        <v>0</v>
      </c>
      <c r="K16" s="2">
        <f t="shared" si="2"/>
        <v>0</v>
      </c>
      <c r="L16" s="2">
        <f t="shared" si="3"/>
        <v>7</v>
      </c>
    </row>
    <row r="17" spans="1:12">
      <c r="A17" s="1" t="s">
        <v>15</v>
      </c>
      <c r="B17" s="7">
        <v>4</v>
      </c>
      <c r="C17" s="7">
        <v>4</v>
      </c>
      <c r="D17" s="7">
        <v>4</v>
      </c>
      <c r="E17" s="7">
        <v>4</v>
      </c>
      <c r="F17" s="7">
        <v>4</v>
      </c>
      <c r="G17" s="7">
        <v>4</v>
      </c>
      <c r="H17" s="7">
        <v>4</v>
      </c>
      <c r="I17" s="2">
        <f t="shared" si="0"/>
        <v>0</v>
      </c>
      <c r="J17" s="2">
        <f t="shared" si="1"/>
        <v>0</v>
      </c>
      <c r="K17" s="2">
        <f t="shared" si="2"/>
        <v>0</v>
      </c>
      <c r="L17" s="2">
        <f t="shared" si="3"/>
        <v>7</v>
      </c>
    </row>
    <row r="18" spans="1:12">
      <c r="A18" s="1" t="s">
        <v>16</v>
      </c>
      <c r="B18" s="7">
        <v>4</v>
      </c>
      <c r="C18" s="7">
        <v>4</v>
      </c>
      <c r="D18" s="7">
        <v>4</v>
      </c>
      <c r="E18" s="7">
        <v>4</v>
      </c>
      <c r="F18" s="7">
        <v>4</v>
      </c>
      <c r="G18" s="7">
        <v>4</v>
      </c>
      <c r="H18" s="7">
        <v>4</v>
      </c>
      <c r="I18" s="2">
        <f t="shared" si="0"/>
        <v>0</v>
      </c>
      <c r="J18" s="2">
        <f t="shared" si="1"/>
        <v>0</v>
      </c>
      <c r="K18" s="2">
        <f t="shared" si="2"/>
        <v>0</v>
      </c>
      <c r="L18" s="2">
        <f t="shared" si="3"/>
        <v>7</v>
      </c>
    </row>
    <row r="19" spans="1:12">
      <c r="A19" s="1" t="s">
        <v>17</v>
      </c>
      <c r="B19" s="7">
        <v>3</v>
      </c>
      <c r="C19" s="7">
        <v>2</v>
      </c>
      <c r="D19" s="7">
        <v>3</v>
      </c>
      <c r="E19" s="7">
        <v>3</v>
      </c>
      <c r="F19" s="7">
        <v>3</v>
      </c>
      <c r="G19" s="7">
        <v>2</v>
      </c>
      <c r="H19" s="7">
        <v>1</v>
      </c>
      <c r="I19" s="2">
        <f t="shared" si="0"/>
        <v>1</v>
      </c>
      <c r="J19" s="2">
        <f t="shared" si="1"/>
        <v>2</v>
      </c>
      <c r="K19" s="2">
        <f t="shared" si="2"/>
        <v>4</v>
      </c>
      <c r="L19" s="2">
        <f t="shared" si="3"/>
        <v>0</v>
      </c>
    </row>
    <row r="20" spans="1:12">
      <c r="A20" s="1" t="s">
        <v>18</v>
      </c>
      <c r="B20" s="7">
        <v>4</v>
      </c>
      <c r="C20" s="7">
        <v>4</v>
      </c>
      <c r="D20" s="7">
        <v>4</v>
      </c>
      <c r="E20" s="7">
        <v>4</v>
      </c>
      <c r="F20" s="7">
        <v>4</v>
      </c>
      <c r="G20" s="7">
        <v>4</v>
      </c>
      <c r="H20" s="7">
        <v>4</v>
      </c>
      <c r="I20" s="2">
        <f t="shared" si="0"/>
        <v>0</v>
      </c>
      <c r="J20" s="2">
        <f t="shared" si="1"/>
        <v>0</v>
      </c>
      <c r="K20" s="2">
        <f t="shared" si="2"/>
        <v>0</v>
      </c>
      <c r="L20" s="2">
        <f t="shared" si="3"/>
        <v>7</v>
      </c>
    </row>
    <row r="21" spans="1:12">
      <c r="A21" s="1" t="s">
        <v>19</v>
      </c>
      <c r="B21" s="7">
        <v>4</v>
      </c>
      <c r="C21" s="7">
        <v>3</v>
      </c>
      <c r="D21" s="7">
        <v>1</v>
      </c>
      <c r="E21" s="7">
        <v>4</v>
      </c>
      <c r="F21" s="7">
        <v>3</v>
      </c>
      <c r="G21" s="7">
        <v>3</v>
      </c>
      <c r="H21" s="7">
        <v>3</v>
      </c>
      <c r="I21" s="2">
        <f t="shared" si="0"/>
        <v>1</v>
      </c>
      <c r="J21" s="2">
        <f t="shared" si="1"/>
        <v>0</v>
      </c>
      <c r="K21" s="2">
        <f t="shared" si="2"/>
        <v>4</v>
      </c>
      <c r="L21" s="2">
        <f t="shared" si="3"/>
        <v>2</v>
      </c>
    </row>
    <row r="22" spans="1:12">
      <c r="A22" s="1" t="s">
        <v>20</v>
      </c>
      <c r="B22" s="7">
        <v>3</v>
      </c>
      <c r="C22" s="7">
        <v>3</v>
      </c>
      <c r="D22" s="7">
        <v>3</v>
      </c>
      <c r="E22" s="7">
        <v>3</v>
      </c>
      <c r="F22" s="7">
        <v>4</v>
      </c>
      <c r="G22" s="7">
        <v>3</v>
      </c>
      <c r="H22" s="7">
        <v>3</v>
      </c>
      <c r="I22" s="2">
        <f t="shared" si="0"/>
        <v>0</v>
      </c>
      <c r="J22" s="2">
        <f t="shared" si="1"/>
        <v>0</v>
      </c>
      <c r="K22" s="2">
        <f t="shared" si="2"/>
        <v>6</v>
      </c>
      <c r="L22" s="2">
        <f t="shared" si="3"/>
        <v>1</v>
      </c>
    </row>
    <row r="23" spans="1:12">
      <c r="A23" s="1" t="s">
        <v>21</v>
      </c>
      <c r="B23" s="7">
        <v>0</v>
      </c>
      <c r="C23" s="7">
        <v>3</v>
      </c>
      <c r="D23" s="7">
        <v>3</v>
      </c>
      <c r="E23" s="7">
        <v>3</v>
      </c>
      <c r="F23" s="7">
        <v>3</v>
      </c>
      <c r="G23" s="7">
        <v>0</v>
      </c>
      <c r="H23" s="7">
        <v>0</v>
      </c>
      <c r="I23" s="2">
        <f t="shared" si="0"/>
        <v>0</v>
      </c>
      <c r="J23" s="2">
        <f t="shared" si="1"/>
        <v>0</v>
      </c>
      <c r="K23" s="2">
        <f t="shared" si="2"/>
        <v>4</v>
      </c>
      <c r="L23" s="2">
        <f t="shared" si="3"/>
        <v>0</v>
      </c>
    </row>
    <row r="24" spans="1:12">
      <c r="A24" s="1" t="s">
        <v>22</v>
      </c>
      <c r="B24" s="7">
        <v>4</v>
      </c>
      <c r="C24" s="7">
        <v>4</v>
      </c>
      <c r="D24" s="7">
        <v>4</v>
      </c>
      <c r="E24" s="7">
        <v>4</v>
      </c>
      <c r="F24" s="7">
        <v>4</v>
      </c>
      <c r="G24" s="7">
        <v>4</v>
      </c>
      <c r="H24" s="7">
        <v>4</v>
      </c>
      <c r="I24" s="2">
        <f t="shared" si="0"/>
        <v>0</v>
      </c>
      <c r="J24" s="2">
        <f t="shared" si="1"/>
        <v>0</v>
      </c>
      <c r="K24" s="2">
        <f t="shared" si="2"/>
        <v>0</v>
      </c>
      <c r="L24" s="2">
        <f t="shared" si="3"/>
        <v>7</v>
      </c>
    </row>
    <row r="25" spans="1:12">
      <c r="A25" s="1" t="s">
        <v>23</v>
      </c>
      <c r="B25" s="7">
        <v>4</v>
      </c>
      <c r="C25" s="7">
        <v>4</v>
      </c>
      <c r="D25" s="7">
        <v>4</v>
      </c>
      <c r="E25" s="7">
        <v>3</v>
      </c>
      <c r="F25" s="7">
        <v>0</v>
      </c>
      <c r="G25" s="7">
        <v>2</v>
      </c>
      <c r="H25" s="7">
        <v>2</v>
      </c>
      <c r="I25" s="2">
        <f t="shared" si="0"/>
        <v>0</v>
      </c>
      <c r="J25" s="2">
        <f t="shared" si="1"/>
        <v>2</v>
      </c>
      <c r="K25" s="2">
        <f t="shared" si="2"/>
        <v>1</v>
      </c>
      <c r="L25" s="2">
        <f t="shared" si="3"/>
        <v>3</v>
      </c>
    </row>
    <row r="26" spans="1:12">
      <c r="A26" s="1" t="s">
        <v>24</v>
      </c>
      <c r="B26" s="7">
        <v>1</v>
      </c>
      <c r="C26" s="7">
        <v>3</v>
      </c>
      <c r="D26" s="7">
        <v>0</v>
      </c>
      <c r="E26" s="7">
        <v>1</v>
      </c>
      <c r="F26" s="7">
        <v>1</v>
      </c>
      <c r="G26" s="7">
        <v>1</v>
      </c>
      <c r="H26" s="7">
        <v>1</v>
      </c>
      <c r="I26" s="2">
        <f t="shared" si="0"/>
        <v>5</v>
      </c>
      <c r="J26" s="2">
        <f t="shared" si="1"/>
        <v>0</v>
      </c>
      <c r="K26" s="2">
        <f t="shared" si="2"/>
        <v>1</v>
      </c>
      <c r="L26" s="2">
        <f t="shared" si="3"/>
        <v>0</v>
      </c>
    </row>
    <row r="27" spans="1:12">
      <c r="A27" s="1" t="s">
        <v>25</v>
      </c>
      <c r="B27" s="7">
        <v>4</v>
      </c>
      <c r="C27" s="7">
        <v>4</v>
      </c>
      <c r="D27" s="7">
        <v>4</v>
      </c>
      <c r="E27" s="7">
        <v>4</v>
      </c>
      <c r="F27" s="7">
        <v>4</v>
      </c>
      <c r="G27" s="7">
        <v>4</v>
      </c>
      <c r="H27" s="7">
        <v>4</v>
      </c>
      <c r="I27" s="2">
        <f t="shared" si="0"/>
        <v>0</v>
      </c>
      <c r="J27" s="2">
        <f t="shared" si="1"/>
        <v>0</v>
      </c>
      <c r="K27" s="2">
        <f t="shared" si="2"/>
        <v>0</v>
      </c>
      <c r="L27" s="2">
        <f t="shared" si="3"/>
        <v>7</v>
      </c>
    </row>
    <row r="28" spans="1:12">
      <c r="A28" s="1" t="s">
        <v>26</v>
      </c>
      <c r="B28" s="7">
        <v>3</v>
      </c>
      <c r="C28" s="7">
        <v>3</v>
      </c>
      <c r="D28" s="7">
        <v>3</v>
      </c>
      <c r="E28" s="7">
        <v>4</v>
      </c>
      <c r="F28" s="7">
        <v>4</v>
      </c>
      <c r="G28" s="7">
        <v>4</v>
      </c>
      <c r="H28" s="7">
        <v>4</v>
      </c>
      <c r="I28" s="2">
        <f t="shared" si="0"/>
        <v>0</v>
      </c>
      <c r="J28" s="2">
        <f t="shared" si="1"/>
        <v>0</v>
      </c>
      <c r="K28" s="2">
        <f t="shared" si="2"/>
        <v>3</v>
      </c>
      <c r="L28" s="2">
        <f t="shared" si="3"/>
        <v>4</v>
      </c>
    </row>
    <row r="29" spans="1:12">
      <c r="A29" s="1" t="s">
        <v>27</v>
      </c>
      <c r="B29" s="7">
        <v>4</v>
      </c>
      <c r="C29" s="7">
        <v>4</v>
      </c>
      <c r="D29" s="7">
        <v>4</v>
      </c>
      <c r="E29" s="7">
        <v>4</v>
      </c>
      <c r="F29" s="7">
        <v>4</v>
      </c>
      <c r="G29" s="7">
        <v>4</v>
      </c>
      <c r="H29" s="7">
        <v>4</v>
      </c>
      <c r="I29" s="2">
        <f t="shared" si="0"/>
        <v>0</v>
      </c>
      <c r="J29" s="2">
        <f t="shared" si="1"/>
        <v>0</v>
      </c>
      <c r="K29" s="2">
        <f t="shared" si="2"/>
        <v>0</v>
      </c>
      <c r="L29" s="2">
        <f t="shared" si="3"/>
        <v>7</v>
      </c>
    </row>
    <row r="30" spans="1:12">
      <c r="A30" s="1" t="s">
        <v>28</v>
      </c>
      <c r="B30" s="7">
        <v>4</v>
      </c>
      <c r="C30" s="7">
        <v>4</v>
      </c>
      <c r="D30" s="7">
        <v>4</v>
      </c>
      <c r="E30" s="7">
        <v>4</v>
      </c>
      <c r="F30" s="7">
        <v>3</v>
      </c>
      <c r="G30" s="7">
        <v>2</v>
      </c>
      <c r="H30" s="7">
        <v>2</v>
      </c>
      <c r="I30" s="2">
        <f t="shared" si="0"/>
        <v>0</v>
      </c>
      <c r="J30" s="2">
        <f t="shared" si="1"/>
        <v>2</v>
      </c>
      <c r="K30" s="2">
        <f t="shared" si="2"/>
        <v>1</v>
      </c>
      <c r="L30" s="2">
        <f t="shared" si="3"/>
        <v>4</v>
      </c>
    </row>
    <row r="31" spans="1:12">
      <c r="A31" s="1" t="s">
        <v>29</v>
      </c>
      <c r="B31" s="7">
        <v>2</v>
      </c>
      <c r="C31" s="7">
        <v>1</v>
      </c>
      <c r="D31" s="7">
        <v>2</v>
      </c>
      <c r="E31" s="7">
        <v>1</v>
      </c>
      <c r="F31" s="7">
        <v>1</v>
      </c>
      <c r="G31" s="7">
        <v>4</v>
      </c>
      <c r="H31" s="7">
        <v>0</v>
      </c>
      <c r="I31" s="2">
        <f t="shared" si="0"/>
        <v>3</v>
      </c>
      <c r="J31" s="2">
        <f t="shared" si="1"/>
        <v>2</v>
      </c>
      <c r="K31" s="2">
        <f t="shared" si="2"/>
        <v>0</v>
      </c>
      <c r="L31" s="2">
        <f t="shared" si="3"/>
        <v>1</v>
      </c>
    </row>
    <row r="32" spans="1:12">
      <c r="A32" s="1" t="s">
        <v>30</v>
      </c>
      <c r="B32" s="7">
        <v>4</v>
      </c>
      <c r="C32" s="7">
        <v>3</v>
      </c>
      <c r="D32" s="7">
        <v>3</v>
      </c>
      <c r="E32" s="7">
        <v>4</v>
      </c>
      <c r="F32" s="7">
        <v>4</v>
      </c>
      <c r="G32" s="7">
        <v>3</v>
      </c>
      <c r="H32" s="7">
        <v>3</v>
      </c>
      <c r="I32" s="2">
        <f t="shared" si="0"/>
        <v>0</v>
      </c>
      <c r="J32" s="2">
        <f t="shared" si="1"/>
        <v>0</v>
      </c>
      <c r="K32" s="2">
        <f t="shared" si="2"/>
        <v>4</v>
      </c>
      <c r="L32" s="2">
        <f t="shared" si="3"/>
        <v>3</v>
      </c>
    </row>
    <row r="33" spans="1:12">
      <c r="A33" s="1" t="s">
        <v>31</v>
      </c>
      <c r="B33" s="7">
        <v>3</v>
      </c>
      <c r="C33" s="7">
        <v>4</v>
      </c>
      <c r="D33" s="7">
        <v>4</v>
      </c>
      <c r="E33" s="7">
        <v>4</v>
      </c>
      <c r="F33" s="7">
        <v>2</v>
      </c>
      <c r="G33" s="7">
        <v>4</v>
      </c>
      <c r="H33" s="7">
        <v>3</v>
      </c>
      <c r="I33" s="2">
        <f t="shared" si="0"/>
        <v>0</v>
      </c>
      <c r="J33" s="2">
        <f t="shared" si="1"/>
        <v>1</v>
      </c>
      <c r="K33" s="2">
        <f t="shared" si="2"/>
        <v>2</v>
      </c>
      <c r="L33" s="2">
        <f t="shared" si="3"/>
        <v>4</v>
      </c>
    </row>
    <row r="34" spans="1:12">
      <c r="A34" s="1" t="s">
        <v>32</v>
      </c>
      <c r="B34" s="7">
        <v>4</v>
      </c>
      <c r="C34" s="7">
        <v>4</v>
      </c>
      <c r="D34" s="7">
        <v>4</v>
      </c>
      <c r="E34" s="7">
        <v>4</v>
      </c>
      <c r="F34" s="7">
        <v>4</v>
      </c>
      <c r="G34" s="7">
        <v>4</v>
      </c>
      <c r="H34" s="7">
        <v>4</v>
      </c>
      <c r="I34" s="2">
        <f t="shared" si="0"/>
        <v>0</v>
      </c>
      <c r="J34" s="2">
        <f t="shared" si="1"/>
        <v>0</v>
      </c>
      <c r="K34" s="2">
        <f t="shared" si="2"/>
        <v>0</v>
      </c>
      <c r="L34" s="2">
        <f t="shared" si="3"/>
        <v>7</v>
      </c>
    </row>
    <row r="35" spans="1:12">
      <c r="A35" s="1" t="s">
        <v>33</v>
      </c>
      <c r="B35" s="7">
        <v>3</v>
      </c>
      <c r="C35" s="7">
        <v>3</v>
      </c>
      <c r="D35" s="7">
        <v>3</v>
      </c>
      <c r="E35" s="7">
        <v>3</v>
      </c>
      <c r="F35" s="7">
        <v>3</v>
      </c>
      <c r="G35" s="7">
        <v>3</v>
      </c>
      <c r="H35" s="7">
        <v>3</v>
      </c>
      <c r="I35" s="2">
        <f t="shared" si="0"/>
        <v>0</v>
      </c>
      <c r="J35" s="2">
        <f t="shared" si="1"/>
        <v>0</v>
      </c>
      <c r="K35" s="2">
        <f t="shared" si="2"/>
        <v>7</v>
      </c>
      <c r="L35" s="2">
        <f t="shared" si="3"/>
        <v>0</v>
      </c>
    </row>
    <row r="36" spans="1:12">
      <c r="A36" s="1" t="s">
        <v>34</v>
      </c>
      <c r="B36" s="7">
        <v>1</v>
      </c>
      <c r="C36" s="7">
        <v>1</v>
      </c>
      <c r="D36" s="7">
        <v>1</v>
      </c>
      <c r="E36" s="7">
        <v>1</v>
      </c>
      <c r="F36" s="7">
        <v>1</v>
      </c>
      <c r="G36" s="7">
        <v>1</v>
      </c>
      <c r="H36" s="7">
        <v>1</v>
      </c>
      <c r="I36" s="2">
        <f t="shared" si="0"/>
        <v>7</v>
      </c>
      <c r="J36" s="2">
        <f t="shared" si="1"/>
        <v>0</v>
      </c>
      <c r="K36" s="2">
        <f t="shared" si="2"/>
        <v>0</v>
      </c>
      <c r="L36" s="2">
        <f t="shared" si="3"/>
        <v>0</v>
      </c>
    </row>
    <row r="37" spans="1:12">
      <c r="A37" s="1" t="s">
        <v>44</v>
      </c>
      <c r="B37" s="7">
        <v>4</v>
      </c>
      <c r="C37" s="7">
        <v>3</v>
      </c>
      <c r="D37" s="7">
        <v>3</v>
      </c>
      <c r="E37" s="7">
        <v>4</v>
      </c>
      <c r="F37" s="7">
        <v>4</v>
      </c>
      <c r="G37" s="7">
        <v>2</v>
      </c>
      <c r="H37" s="7">
        <v>3</v>
      </c>
      <c r="I37" s="2">
        <f t="shared" si="0"/>
        <v>0</v>
      </c>
      <c r="J37" s="2">
        <f t="shared" si="1"/>
        <v>1</v>
      </c>
      <c r="K37" s="2">
        <f t="shared" si="2"/>
        <v>3</v>
      </c>
      <c r="L37" s="2">
        <f t="shared" si="3"/>
        <v>3</v>
      </c>
    </row>
    <row r="38" spans="1:12">
      <c r="A38" s="1" t="s">
        <v>45</v>
      </c>
      <c r="B38" s="7">
        <v>4</v>
      </c>
      <c r="C38" s="7">
        <v>4</v>
      </c>
      <c r="D38" s="7">
        <v>4</v>
      </c>
      <c r="E38" s="7">
        <v>4</v>
      </c>
      <c r="F38" s="7">
        <v>4</v>
      </c>
      <c r="G38" s="7">
        <v>4</v>
      </c>
      <c r="H38" s="7">
        <v>4</v>
      </c>
      <c r="I38" s="2">
        <f t="shared" si="0"/>
        <v>0</v>
      </c>
      <c r="J38" s="2">
        <f t="shared" si="1"/>
        <v>0</v>
      </c>
      <c r="K38" s="2">
        <f t="shared" si="2"/>
        <v>0</v>
      </c>
      <c r="L38" s="2">
        <f t="shared" si="3"/>
        <v>7</v>
      </c>
    </row>
    <row r="39" spans="1:12">
      <c r="A39" s="1" t="s">
        <v>46</v>
      </c>
      <c r="B39" s="7">
        <v>4</v>
      </c>
      <c r="C39" s="7">
        <v>4</v>
      </c>
      <c r="D39" s="7">
        <v>4</v>
      </c>
      <c r="E39" s="7">
        <v>4</v>
      </c>
      <c r="F39" s="7">
        <v>3</v>
      </c>
      <c r="G39" s="7">
        <v>3</v>
      </c>
      <c r="H39" s="7">
        <v>3</v>
      </c>
      <c r="I39" s="2">
        <f t="shared" si="0"/>
        <v>0</v>
      </c>
      <c r="J39" s="2">
        <f t="shared" si="1"/>
        <v>0</v>
      </c>
      <c r="K39" s="2">
        <f t="shared" si="2"/>
        <v>3</v>
      </c>
      <c r="L39" s="2">
        <f t="shared" si="3"/>
        <v>4</v>
      </c>
    </row>
    <row r="40" spans="1:12">
      <c r="A40" s="1" t="s">
        <v>47</v>
      </c>
      <c r="B40" s="7">
        <v>2</v>
      </c>
      <c r="C40" s="7">
        <v>2</v>
      </c>
      <c r="D40" s="7">
        <v>2</v>
      </c>
      <c r="E40" s="7">
        <v>2</v>
      </c>
      <c r="F40" s="7">
        <v>2</v>
      </c>
      <c r="G40" s="7">
        <v>2</v>
      </c>
      <c r="H40" s="7">
        <v>2</v>
      </c>
      <c r="I40" s="2">
        <f t="shared" si="0"/>
        <v>0</v>
      </c>
      <c r="J40" s="2">
        <f t="shared" si="1"/>
        <v>7</v>
      </c>
      <c r="K40" s="2">
        <f t="shared" si="2"/>
        <v>0</v>
      </c>
      <c r="L40" s="2">
        <f t="shared" si="3"/>
        <v>0</v>
      </c>
    </row>
    <row r="41" spans="1:12">
      <c r="A41" s="1" t="s">
        <v>48</v>
      </c>
      <c r="B41" s="7">
        <v>4</v>
      </c>
      <c r="C41" s="7">
        <v>3</v>
      </c>
      <c r="D41" s="7">
        <v>1</v>
      </c>
      <c r="E41" s="7">
        <v>4</v>
      </c>
      <c r="F41" s="7">
        <v>4</v>
      </c>
      <c r="G41" s="7">
        <v>4</v>
      </c>
      <c r="H41" s="7">
        <v>4</v>
      </c>
      <c r="I41" s="2">
        <f t="shared" si="0"/>
        <v>1</v>
      </c>
      <c r="J41" s="2">
        <f t="shared" si="1"/>
        <v>0</v>
      </c>
      <c r="K41" s="2">
        <f t="shared" si="2"/>
        <v>1</v>
      </c>
      <c r="L41" s="2">
        <f t="shared" si="3"/>
        <v>5</v>
      </c>
    </row>
    <row r="42" spans="1:12">
      <c r="A42" s="1" t="s">
        <v>49</v>
      </c>
      <c r="B42" s="7">
        <v>0</v>
      </c>
      <c r="C42" s="7">
        <v>3</v>
      </c>
      <c r="D42" s="7">
        <v>4</v>
      </c>
      <c r="E42" s="7">
        <v>3</v>
      </c>
      <c r="F42" s="7">
        <v>4</v>
      </c>
      <c r="G42" s="7">
        <v>3</v>
      </c>
      <c r="H42" s="7">
        <v>2</v>
      </c>
      <c r="I42" s="2">
        <f t="shared" si="0"/>
        <v>0</v>
      </c>
      <c r="J42" s="2">
        <f t="shared" si="1"/>
        <v>1</v>
      </c>
      <c r="K42" s="2">
        <f t="shared" si="2"/>
        <v>3</v>
      </c>
      <c r="L42" s="2">
        <f t="shared" si="3"/>
        <v>2</v>
      </c>
    </row>
    <row r="43" spans="1:12">
      <c r="A43" s="1" t="s">
        <v>50</v>
      </c>
      <c r="B43" s="7">
        <v>3</v>
      </c>
      <c r="C43" s="7">
        <v>3</v>
      </c>
      <c r="D43" s="7">
        <v>2</v>
      </c>
      <c r="E43" s="7">
        <v>2</v>
      </c>
      <c r="F43" s="7">
        <v>3</v>
      </c>
      <c r="G43" s="7">
        <v>3</v>
      </c>
      <c r="H43" s="7">
        <v>4</v>
      </c>
      <c r="I43" s="2">
        <f t="shared" si="0"/>
        <v>0</v>
      </c>
      <c r="J43" s="2">
        <f t="shared" si="1"/>
        <v>2</v>
      </c>
      <c r="K43" s="2">
        <f t="shared" si="2"/>
        <v>4</v>
      </c>
      <c r="L43" s="2">
        <f t="shared" si="3"/>
        <v>1</v>
      </c>
    </row>
    <row r="44" spans="1:12">
      <c r="A44" s="1" t="s">
        <v>51</v>
      </c>
      <c r="B44" s="7">
        <v>4</v>
      </c>
      <c r="C44" s="7">
        <v>4</v>
      </c>
      <c r="D44" s="7">
        <v>3</v>
      </c>
      <c r="E44" s="7">
        <v>3</v>
      </c>
      <c r="F44" s="7">
        <v>1</v>
      </c>
      <c r="G44" s="7">
        <v>2</v>
      </c>
      <c r="H44" s="7">
        <v>2</v>
      </c>
      <c r="I44" s="2">
        <f t="shared" si="0"/>
        <v>1</v>
      </c>
      <c r="J44" s="2">
        <f t="shared" si="1"/>
        <v>2</v>
      </c>
      <c r="K44" s="2">
        <f t="shared" si="2"/>
        <v>2</v>
      </c>
      <c r="L44" s="2">
        <f t="shared" si="3"/>
        <v>2</v>
      </c>
    </row>
    <row r="45" spans="1:12">
      <c r="A45" s="1" t="s">
        <v>52</v>
      </c>
      <c r="B45" s="7">
        <v>4</v>
      </c>
      <c r="C45" s="7">
        <v>4</v>
      </c>
      <c r="D45" s="7">
        <v>4</v>
      </c>
      <c r="E45" s="7">
        <v>4</v>
      </c>
      <c r="F45" s="7">
        <v>4</v>
      </c>
      <c r="G45" s="7">
        <v>4</v>
      </c>
      <c r="H45" s="7">
        <v>0</v>
      </c>
      <c r="I45" s="2">
        <f t="shared" si="0"/>
        <v>0</v>
      </c>
      <c r="J45" s="2">
        <f t="shared" si="1"/>
        <v>0</v>
      </c>
      <c r="K45" s="2">
        <f t="shared" si="2"/>
        <v>0</v>
      </c>
      <c r="L45" s="2">
        <f t="shared" si="3"/>
        <v>6</v>
      </c>
    </row>
    <row r="46" spans="1:12">
      <c r="A46" s="1" t="s">
        <v>53</v>
      </c>
      <c r="B46" s="7">
        <v>4</v>
      </c>
      <c r="C46" s="7">
        <v>4</v>
      </c>
      <c r="D46" s="7">
        <v>3</v>
      </c>
      <c r="E46" s="7">
        <v>4</v>
      </c>
      <c r="F46" s="7">
        <v>4</v>
      </c>
      <c r="G46" s="7">
        <v>4</v>
      </c>
      <c r="H46" s="7">
        <v>0</v>
      </c>
      <c r="I46" s="2">
        <f t="shared" si="0"/>
        <v>0</v>
      </c>
      <c r="J46" s="2">
        <f t="shared" si="1"/>
        <v>0</v>
      </c>
      <c r="K46" s="2">
        <f t="shared" si="2"/>
        <v>1</v>
      </c>
      <c r="L46" s="2">
        <f t="shared" si="3"/>
        <v>5</v>
      </c>
    </row>
    <row r="47" spans="1:12">
      <c r="A47" s="1" t="s">
        <v>54</v>
      </c>
      <c r="B47" s="7">
        <v>4</v>
      </c>
      <c r="C47" s="7">
        <v>4</v>
      </c>
      <c r="D47" s="7">
        <v>4</v>
      </c>
      <c r="E47" s="7">
        <v>4</v>
      </c>
      <c r="F47" s="7">
        <v>4</v>
      </c>
      <c r="G47" s="7">
        <v>4</v>
      </c>
      <c r="H47" s="7">
        <v>0</v>
      </c>
      <c r="I47" s="2">
        <f t="shared" si="0"/>
        <v>0</v>
      </c>
      <c r="J47" s="2">
        <f t="shared" si="1"/>
        <v>0</v>
      </c>
      <c r="K47" s="2">
        <f t="shared" si="2"/>
        <v>0</v>
      </c>
      <c r="L47" s="2">
        <f t="shared" si="3"/>
        <v>6</v>
      </c>
    </row>
    <row r="48" spans="1:12">
      <c r="A48" s="1" t="s">
        <v>55</v>
      </c>
      <c r="B48" s="7">
        <v>4</v>
      </c>
      <c r="C48" s="7">
        <v>4</v>
      </c>
      <c r="D48" s="7">
        <v>4</v>
      </c>
      <c r="E48" s="7">
        <v>4</v>
      </c>
      <c r="F48" s="7">
        <v>4</v>
      </c>
      <c r="G48" s="7">
        <v>3</v>
      </c>
      <c r="H48" s="7">
        <v>3</v>
      </c>
      <c r="I48" s="2">
        <f t="shared" si="0"/>
        <v>0</v>
      </c>
      <c r="J48" s="2">
        <f t="shared" si="1"/>
        <v>0</v>
      </c>
      <c r="K48" s="2">
        <f t="shared" si="2"/>
        <v>2</v>
      </c>
      <c r="L48" s="2">
        <f t="shared" si="3"/>
        <v>5</v>
      </c>
    </row>
    <row r="49" spans="1:13">
      <c r="A49" s="1" t="s">
        <v>56</v>
      </c>
      <c r="B49" s="7">
        <v>2</v>
      </c>
      <c r="C49" s="7">
        <v>3</v>
      </c>
      <c r="D49" s="7">
        <v>2</v>
      </c>
      <c r="E49" s="7">
        <v>4</v>
      </c>
      <c r="F49" s="7">
        <v>4</v>
      </c>
      <c r="G49" s="7">
        <v>1</v>
      </c>
      <c r="H49" s="7">
        <v>1</v>
      </c>
      <c r="I49" s="2">
        <f t="shared" si="0"/>
        <v>2</v>
      </c>
      <c r="J49" s="2">
        <f t="shared" si="1"/>
        <v>2</v>
      </c>
      <c r="K49" s="2">
        <f t="shared" si="2"/>
        <v>1</v>
      </c>
      <c r="L49" s="2">
        <f t="shared" si="3"/>
        <v>2</v>
      </c>
    </row>
    <row r="50" spans="1:13">
      <c r="A50" s="1" t="s">
        <v>57</v>
      </c>
      <c r="B50" s="7"/>
      <c r="C50" s="7"/>
      <c r="D50" s="7"/>
      <c r="E50" s="7"/>
      <c r="F50" s="7"/>
      <c r="G50" s="7"/>
      <c r="H50" s="7"/>
      <c r="I50" s="2"/>
      <c r="J50" s="2"/>
      <c r="K50" s="2"/>
      <c r="L50" s="2"/>
    </row>
    <row r="51" spans="1:13">
      <c r="A51" s="1" t="s">
        <v>58</v>
      </c>
      <c r="B51" s="7"/>
      <c r="C51" s="7"/>
      <c r="D51" s="7"/>
      <c r="E51" s="7"/>
      <c r="F51" s="7"/>
      <c r="G51" s="7"/>
      <c r="H51" s="7"/>
      <c r="I51" s="2"/>
      <c r="J51" s="2"/>
      <c r="K51" s="2"/>
      <c r="L51" s="2"/>
    </row>
    <row r="52" spans="1:13">
      <c r="A52" s="1" t="s">
        <v>59</v>
      </c>
      <c r="B52" s="7"/>
      <c r="C52" s="7"/>
      <c r="D52" s="7"/>
      <c r="E52" s="7"/>
      <c r="F52" s="7"/>
      <c r="G52" s="7"/>
      <c r="H52" s="7"/>
      <c r="I52" s="2"/>
      <c r="J52" s="2"/>
      <c r="K52" s="2"/>
      <c r="L52" s="2"/>
    </row>
    <row r="53" spans="1:13">
      <c r="A53" s="1" t="s">
        <v>60</v>
      </c>
      <c r="B53" s="7"/>
      <c r="C53" s="7"/>
      <c r="D53" s="7"/>
      <c r="E53" s="7"/>
      <c r="F53" s="7"/>
      <c r="G53" s="7"/>
      <c r="H53" s="7"/>
      <c r="I53" s="2"/>
      <c r="J53" s="2"/>
      <c r="K53" s="2"/>
      <c r="L53" s="2"/>
    </row>
    <row r="54" spans="1:13">
      <c r="A54" s="1" t="s">
        <v>61</v>
      </c>
      <c r="B54" s="7"/>
      <c r="C54" s="7"/>
      <c r="D54" s="7"/>
      <c r="E54" s="7"/>
      <c r="F54" s="7"/>
      <c r="G54" s="7"/>
      <c r="H54" s="7"/>
      <c r="I54" s="2"/>
      <c r="J54" s="2"/>
      <c r="K54" s="2"/>
      <c r="L54" s="2"/>
    </row>
    <row r="55" spans="1:13">
      <c r="A55" s="1" t="s">
        <v>62</v>
      </c>
      <c r="B55" s="7"/>
      <c r="C55" s="7"/>
      <c r="D55" s="7"/>
      <c r="E55" s="7"/>
      <c r="F55" s="7"/>
      <c r="G55" s="7"/>
      <c r="H55" s="7"/>
      <c r="I55" s="2"/>
      <c r="J55" s="2"/>
      <c r="K55" s="2"/>
      <c r="L55" s="2"/>
    </row>
    <row r="56" spans="1:13">
      <c r="A56" s="1" t="s">
        <v>63</v>
      </c>
      <c r="B56" s="7"/>
      <c r="C56" s="7"/>
      <c r="D56" s="7"/>
      <c r="E56" s="7"/>
      <c r="F56" s="7"/>
      <c r="G56" s="7"/>
      <c r="H56" s="7"/>
      <c r="I56" s="2"/>
      <c r="J56" s="2"/>
      <c r="K56" s="2"/>
      <c r="L56" s="2"/>
    </row>
    <row r="57" spans="1:13">
      <c r="A57" s="17" t="s">
        <v>65</v>
      </c>
      <c r="B57" s="18">
        <f>50-COUNTIF(B7:B56,"")</f>
        <v>43</v>
      </c>
      <c r="C57" s="22" t="s">
        <v>85</v>
      </c>
      <c r="D57" s="23">
        <f>B57*7*4</f>
        <v>1204</v>
      </c>
      <c r="E57" s="24" t="s">
        <v>86</v>
      </c>
      <c r="F57" s="26">
        <f>SUM(B7:H56)</f>
        <v>940</v>
      </c>
      <c r="G57" s="27">
        <f>F57/D57</f>
        <v>0.78073089700996678</v>
      </c>
      <c r="H57" s="25"/>
      <c r="I57" s="16">
        <f>SUM(I7:I56)</f>
        <v>23</v>
      </c>
      <c r="J57" s="6">
        <f t="shared" ref="J57:L57" si="4">SUM(J7:J56)</f>
        <v>30</v>
      </c>
      <c r="K57" s="6">
        <f t="shared" si="4"/>
        <v>75</v>
      </c>
      <c r="L57" s="6">
        <f t="shared" si="4"/>
        <v>158</v>
      </c>
      <c r="M57" s="5"/>
    </row>
    <row r="58" spans="1:13" s="11" customFormat="1">
      <c r="A58" s="17" t="s">
        <v>64</v>
      </c>
      <c r="B58" s="18">
        <f>COUNTIF(B7:B56,"&gt;0")</f>
        <v>41</v>
      </c>
      <c r="C58" s="18">
        <f t="shared" ref="C58:H58" si="5">COUNTIF(C7:C56,"&gt;0")</f>
        <v>43</v>
      </c>
      <c r="D58" s="18">
        <f t="shared" si="5"/>
        <v>42</v>
      </c>
      <c r="E58" s="18">
        <f t="shared" si="5"/>
        <v>43</v>
      </c>
      <c r="F58" s="18">
        <f t="shared" si="5"/>
        <v>42</v>
      </c>
      <c r="G58" s="18">
        <f t="shared" si="5"/>
        <v>41</v>
      </c>
      <c r="H58" s="18">
        <f t="shared" si="5"/>
        <v>34</v>
      </c>
      <c r="I58" s="12"/>
      <c r="J58" s="12"/>
      <c r="K58" s="12"/>
      <c r="L58" s="12"/>
      <c r="M58" s="13"/>
    </row>
    <row r="59" spans="1:13" s="11" customFormat="1">
      <c r="A59" s="17" t="s">
        <v>66</v>
      </c>
      <c r="B59" s="18">
        <f t="shared" ref="B59:H59" si="6">SUM(B7:B56)/B58</f>
        <v>3.4390243902439024</v>
      </c>
      <c r="C59" s="18">
        <f t="shared" si="6"/>
        <v>3.3023255813953489</v>
      </c>
      <c r="D59" s="18">
        <f t="shared" si="6"/>
        <v>3.1666666666666665</v>
      </c>
      <c r="E59" s="18">
        <f t="shared" si="6"/>
        <v>3.4651162790697674</v>
      </c>
      <c r="F59" s="18">
        <f t="shared" si="6"/>
        <v>3.4285714285714284</v>
      </c>
      <c r="G59" s="18">
        <f t="shared" si="6"/>
        <v>3.1707317073170733</v>
      </c>
      <c r="H59" s="18">
        <f t="shared" si="6"/>
        <v>2.9705882352941178</v>
      </c>
      <c r="I59" s="12"/>
      <c r="J59" s="12"/>
      <c r="K59" s="12"/>
      <c r="L59" s="12"/>
      <c r="M59" s="13"/>
    </row>
    <row r="60" spans="1:13">
      <c r="A60" s="10"/>
      <c r="B60" s="15"/>
      <c r="C60" s="15"/>
      <c r="D60" s="15"/>
      <c r="E60" s="15"/>
      <c r="F60" s="15"/>
      <c r="G60" s="15"/>
      <c r="H60" s="15"/>
    </row>
    <row r="62" spans="1:13">
      <c r="A62" s="32" t="s">
        <v>96</v>
      </c>
      <c r="B62" s="32"/>
      <c r="C62" s="32"/>
      <c r="D62" s="32"/>
      <c r="E62" s="32"/>
      <c r="F62" s="32"/>
      <c r="G62" s="32"/>
      <c r="H62" s="32"/>
      <c r="I62" s="9" t="s">
        <v>43</v>
      </c>
    </row>
    <row r="63" spans="1:13">
      <c r="A63" s="14" t="s">
        <v>0</v>
      </c>
      <c r="B63" s="2">
        <f>COUNTIF(B7:B56,"=1")</f>
        <v>2</v>
      </c>
      <c r="C63" s="2">
        <f t="shared" ref="C63:H63" si="7">COUNTIF(C7:C56,"=1")</f>
        <v>3</v>
      </c>
      <c r="D63" s="2">
        <f t="shared" si="7"/>
        <v>4</v>
      </c>
      <c r="E63" s="2">
        <f t="shared" si="7"/>
        <v>3</v>
      </c>
      <c r="F63" s="2">
        <f t="shared" si="7"/>
        <v>4</v>
      </c>
      <c r="G63" s="2">
        <f t="shared" si="7"/>
        <v>3</v>
      </c>
      <c r="H63" s="2">
        <f t="shared" si="7"/>
        <v>4</v>
      </c>
      <c r="I63" s="21">
        <f>SUM(B63:H63)</f>
        <v>23</v>
      </c>
      <c r="J63" s="20">
        <f>I63/$I$67</f>
        <v>8.0419580419580416E-2</v>
      </c>
    </row>
    <row r="64" spans="1:13">
      <c r="A64" s="14" t="s">
        <v>1</v>
      </c>
      <c r="B64" s="2">
        <f>COUNTIF(B7:B56,"=2")</f>
        <v>3</v>
      </c>
      <c r="C64" s="2">
        <f t="shared" ref="C64:H64" si="8">COUNTIF(C7:C56,"=2")</f>
        <v>3</v>
      </c>
      <c r="D64" s="2">
        <f t="shared" si="8"/>
        <v>5</v>
      </c>
      <c r="E64" s="2">
        <f t="shared" si="8"/>
        <v>3</v>
      </c>
      <c r="F64" s="2">
        <f t="shared" si="8"/>
        <v>2</v>
      </c>
      <c r="G64" s="2">
        <f t="shared" si="8"/>
        <v>8</v>
      </c>
      <c r="H64" s="2">
        <f t="shared" si="8"/>
        <v>6</v>
      </c>
      <c r="I64" s="21">
        <f>SUM(B64:H64)</f>
        <v>30</v>
      </c>
      <c r="J64" s="20">
        <f t="shared" ref="J64:J67" si="9">I64/$I$67</f>
        <v>0.1048951048951049</v>
      </c>
    </row>
    <row r="65" spans="1:10">
      <c r="A65" s="14" t="s">
        <v>2</v>
      </c>
      <c r="B65" s="2">
        <f>COUNTIF(B7:B56,"=3")</f>
        <v>11</v>
      </c>
      <c r="C65" s="2">
        <f t="shared" ref="C65:H65" si="10">COUNTIF(C7:C56,"=3")</f>
        <v>15</v>
      </c>
      <c r="D65" s="2">
        <f t="shared" si="10"/>
        <v>13</v>
      </c>
      <c r="E65" s="2">
        <f t="shared" si="10"/>
        <v>8</v>
      </c>
      <c r="F65" s="2">
        <f t="shared" si="10"/>
        <v>8</v>
      </c>
      <c r="G65" s="2">
        <f t="shared" si="10"/>
        <v>9</v>
      </c>
      <c r="H65" s="2">
        <f t="shared" si="10"/>
        <v>11</v>
      </c>
      <c r="I65" s="21">
        <f>SUM(B65:H65)</f>
        <v>75</v>
      </c>
      <c r="J65" s="20">
        <f t="shared" si="9"/>
        <v>0.26223776223776224</v>
      </c>
    </row>
    <row r="66" spans="1:10">
      <c r="A66" s="14" t="s">
        <v>3</v>
      </c>
      <c r="B66" s="2">
        <f>COUNTIF(B7:B56,"=4")</f>
        <v>25</v>
      </c>
      <c r="C66" s="2">
        <f t="shared" ref="C66:H66" si="11">COUNTIF(C7:C56,"=4")</f>
        <v>22</v>
      </c>
      <c r="D66" s="2">
        <f t="shared" si="11"/>
        <v>20</v>
      </c>
      <c r="E66" s="2">
        <f t="shared" si="11"/>
        <v>29</v>
      </c>
      <c r="F66" s="2">
        <f t="shared" si="11"/>
        <v>28</v>
      </c>
      <c r="G66" s="2">
        <f t="shared" si="11"/>
        <v>21</v>
      </c>
      <c r="H66" s="2">
        <f t="shared" si="11"/>
        <v>13</v>
      </c>
      <c r="I66" s="21">
        <f>SUM(B66:H66)</f>
        <v>158</v>
      </c>
      <c r="J66" s="20">
        <f t="shared" si="9"/>
        <v>0.55244755244755239</v>
      </c>
    </row>
    <row r="67" spans="1:10">
      <c r="I67" s="6">
        <f>SUM(I63:I66)</f>
        <v>286</v>
      </c>
      <c r="J67" s="19">
        <f t="shared" si="9"/>
        <v>1</v>
      </c>
    </row>
  </sheetData>
  <sheetProtection password="E868" sheet="1" objects="1" scenarios="1"/>
  <mergeCells count="9">
    <mergeCell ref="A2:A6"/>
    <mergeCell ref="A62:H62"/>
    <mergeCell ref="B2:B6"/>
    <mergeCell ref="C2:C6"/>
    <mergeCell ref="D2:D6"/>
    <mergeCell ref="E2:E6"/>
    <mergeCell ref="F2:F6"/>
    <mergeCell ref="G2:G6"/>
    <mergeCell ref="H2:H6"/>
  </mergeCells>
  <pageMargins left="0.19" right="0.14000000000000001" top="0.74803149606299213" bottom="0.3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workbookViewId="0">
      <pane ySplit="6" topLeftCell="A59" activePane="bottomLeft" state="frozen"/>
      <selection pane="bottomLeft" activeCell="G75" sqref="G75"/>
    </sheetView>
  </sheetViews>
  <sheetFormatPr defaultRowHeight="15"/>
  <cols>
    <col min="1" max="1" width="11.140625" bestFit="1" customWidth="1"/>
    <col min="2" max="2" width="16.42578125" customWidth="1"/>
    <col min="3" max="3" width="19.7109375" customWidth="1"/>
    <col min="4" max="4" width="12.85546875" customWidth="1"/>
    <col min="5" max="5" width="19.7109375" customWidth="1"/>
    <col min="6" max="6" width="16.5703125" customWidth="1"/>
    <col min="7" max="7" width="19.42578125" customWidth="1"/>
    <col min="8" max="8" width="31.5703125" customWidth="1"/>
    <col min="9" max="9" width="10.5703125" bestFit="1" customWidth="1"/>
    <col min="10" max="10" width="7.140625" bestFit="1" customWidth="1"/>
    <col min="11" max="11" width="11.140625" bestFit="1" customWidth="1"/>
    <col min="12" max="12" width="6.28515625" bestFit="1" customWidth="1"/>
    <col min="13" max="13" width="1.28515625" customWidth="1"/>
    <col min="14" max="14" width="11.140625" bestFit="1" customWidth="1"/>
    <col min="15" max="22" width="5.140625" bestFit="1" customWidth="1"/>
  </cols>
  <sheetData>
    <row r="1" spans="1:12">
      <c r="A1" t="s">
        <v>67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</row>
    <row r="2" spans="1:12" ht="15" customHeight="1">
      <c r="A2" s="31" t="s">
        <v>38</v>
      </c>
      <c r="B2" s="33" t="s">
        <v>68</v>
      </c>
      <c r="C2" s="33" t="s">
        <v>69</v>
      </c>
      <c r="D2" s="33" t="s">
        <v>70</v>
      </c>
      <c r="E2" s="33" t="s">
        <v>71</v>
      </c>
      <c r="F2" s="33" t="s">
        <v>72</v>
      </c>
      <c r="G2" s="33" t="s">
        <v>73</v>
      </c>
      <c r="H2" s="33" t="s">
        <v>74</v>
      </c>
    </row>
    <row r="3" spans="1:12">
      <c r="A3" s="31"/>
      <c r="B3" s="33"/>
      <c r="C3" s="33"/>
      <c r="D3" s="33"/>
      <c r="E3" s="33"/>
      <c r="F3" s="33"/>
      <c r="G3" s="33"/>
      <c r="H3" s="33"/>
    </row>
    <row r="4" spans="1:12">
      <c r="A4" s="31"/>
      <c r="B4" s="33"/>
      <c r="C4" s="33"/>
      <c r="D4" s="33"/>
      <c r="E4" s="33"/>
      <c r="F4" s="33"/>
      <c r="G4" s="33"/>
      <c r="H4" s="33"/>
    </row>
    <row r="5" spans="1:12">
      <c r="A5" s="31"/>
      <c r="B5" s="33"/>
      <c r="C5" s="33"/>
      <c r="D5" s="33"/>
      <c r="E5" s="33"/>
      <c r="F5" s="33"/>
      <c r="G5" s="33"/>
      <c r="H5" s="33"/>
      <c r="I5" s="3">
        <v>1</v>
      </c>
      <c r="J5" s="3">
        <v>2</v>
      </c>
      <c r="K5" s="3">
        <v>3</v>
      </c>
      <c r="L5" s="3">
        <v>4</v>
      </c>
    </row>
    <row r="6" spans="1:12">
      <c r="A6" s="31"/>
      <c r="B6" s="33"/>
      <c r="C6" s="33"/>
      <c r="D6" s="33"/>
      <c r="E6" s="33"/>
      <c r="F6" s="33"/>
      <c r="G6" s="33"/>
      <c r="H6" s="33"/>
      <c r="I6" s="8" t="s">
        <v>0</v>
      </c>
      <c r="J6" s="4" t="s">
        <v>1</v>
      </c>
      <c r="K6" s="4" t="s">
        <v>2</v>
      </c>
      <c r="L6" s="4" t="s">
        <v>3</v>
      </c>
    </row>
    <row r="7" spans="1:12">
      <c r="A7" s="1" t="s">
        <v>5</v>
      </c>
      <c r="B7" s="7">
        <v>3</v>
      </c>
      <c r="C7" s="7">
        <v>3</v>
      </c>
      <c r="D7" s="7">
        <v>3</v>
      </c>
      <c r="E7" s="7">
        <v>4</v>
      </c>
      <c r="F7" s="7">
        <v>4</v>
      </c>
      <c r="G7" s="7">
        <v>4</v>
      </c>
      <c r="H7" s="7">
        <v>4</v>
      </c>
      <c r="I7" s="2">
        <f t="shared" ref="I7:I38" si="0">COUNTIF(B7:H7,"=1")</f>
        <v>0</v>
      </c>
      <c r="J7" s="2">
        <f t="shared" ref="J7:J38" si="1">COUNTIF(B7:H7,"=2")</f>
        <v>0</v>
      </c>
      <c r="K7" s="2">
        <f t="shared" ref="K7:K38" si="2">COUNTIF(B7:H7,"=3")</f>
        <v>3</v>
      </c>
      <c r="L7" s="2">
        <f t="shared" ref="L7:L38" si="3">COUNTIF(B7:H7,"=4")</f>
        <v>4</v>
      </c>
    </row>
    <row r="8" spans="1:12">
      <c r="A8" s="1" t="s">
        <v>6</v>
      </c>
      <c r="B8" s="7">
        <v>3</v>
      </c>
      <c r="C8" s="7">
        <v>4</v>
      </c>
      <c r="D8" s="7">
        <v>4</v>
      </c>
      <c r="E8" s="7">
        <v>4</v>
      </c>
      <c r="F8" s="7">
        <v>4</v>
      </c>
      <c r="G8" s="7">
        <v>2</v>
      </c>
      <c r="H8" s="7">
        <v>3</v>
      </c>
      <c r="I8" s="2">
        <f t="shared" si="0"/>
        <v>0</v>
      </c>
      <c r="J8" s="2">
        <f t="shared" si="1"/>
        <v>1</v>
      </c>
      <c r="K8" s="2">
        <f t="shared" si="2"/>
        <v>2</v>
      </c>
      <c r="L8" s="2">
        <f t="shared" si="3"/>
        <v>4</v>
      </c>
    </row>
    <row r="9" spans="1:12">
      <c r="A9" s="1" t="s">
        <v>7</v>
      </c>
      <c r="B9" s="7">
        <v>3</v>
      </c>
      <c r="C9" s="7">
        <v>4</v>
      </c>
      <c r="D9" s="7">
        <v>3</v>
      </c>
      <c r="E9" s="7">
        <v>3</v>
      </c>
      <c r="F9" s="7">
        <v>4</v>
      </c>
      <c r="G9" s="7">
        <v>4</v>
      </c>
      <c r="H9" s="7">
        <v>0</v>
      </c>
      <c r="I9" s="2">
        <f t="shared" si="0"/>
        <v>0</v>
      </c>
      <c r="J9" s="2">
        <f t="shared" si="1"/>
        <v>0</v>
      </c>
      <c r="K9" s="2">
        <f t="shared" si="2"/>
        <v>3</v>
      </c>
      <c r="L9" s="2">
        <f t="shared" si="3"/>
        <v>3</v>
      </c>
    </row>
    <row r="10" spans="1:12">
      <c r="A10" s="1" t="s">
        <v>8</v>
      </c>
      <c r="B10" s="7">
        <v>3</v>
      </c>
      <c r="C10" s="7">
        <v>3</v>
      </c>
      <c r="D10" s="7">
        <v>3</v>
      </c>
      <c r="E10" s="7">
        <v>3</v>
      </c>
      <c r="F10" s="7">
        <v>4</v>
      </c>
      <c r="G10" s="7">
        <v>3</v>
      </c>
      <c r="H10" s="7">
        <v>3</v>
      </c>
      <c r="I10" s="2">
        <f t="shared" si="0"/>
        <v>0</v>
      </c>
      <c r="J10" s="2">
        <f t="shared" si="1"/>
        <v>0</v>
      </c>
      <c r="K10" s="2">
        <f t="shared" si="2"/>
        <v>6</v>
      </c>
      <c r="L10" s="2">
        <f t="shared" si="3"/>
        <v>1</v>
      </c>
    </row>
    <row r="11" spans="1:12">
      <c r="A11" s="1" t="s">
        <v>9</v>
      </c>
      <c r="B11" s="7">
        <v>3</v>
      </c>
      <c r="C11" s="7">
        <v>4</v>
      </c>
      <c r="D11" s="7">
        <v>4</v>
      </c>
      <c r="E11" s="7">
        <v>3</v>
      </c>
      <c r="F11" s="7">
        <v>3</v>
      </c>
      <c r="G11" s="7">
        <v>2</v>
      </c>
      <c r="H11" s="7">
        <v>1</v>
      </c>
      <c r="I11" s="2">
        <f t="shared" si="0"/>
        <v>1</v>
      </c>
      <c r="J11" s="2">
        <f t="shared" si="1"/>
        <v>1</v>
      </c>
      <c r="K11" s="2">
        <f t="shared" si="2"/>
        <v>3</v>
      </c>
      <c r="L11" s="2">
        <f t="shared" si="3"/>
        <v>2</v>
      </c>
    </row>
    <row r="12" spans="1:12">
      <c r="A12" s="1" t="s">
        <v>10</v>
      </c>
      <c r="B12" s="7">
        <v>1</v>
      </c>
      <c r="C12" s="7">
        <v>4</v>
      </c>
      <c r="D12" s="7">
        <v>4</v>
      </c>
      <c r="E12" s="7">
        <v>4</v>
      </c>
      <c r="F12" s="7">
        <v>4</v>
      </c>
      <c r="G12" s="7">
        <v>1</v>
      </c>
      <c r="H12" s="7">
        <v>1</v>
      </c>
      <c r="I12" s="2">
        <f t="shared" si="0"/>
        <v>3</v>
      </c>
      <c r="J12" s="2">
        <f t="shared" si="1"/>
        <v>0</v>
      </c>
      <c r="K12" s="2">
        <f t="shared" si="2"/>
        <v>0</v>
      </c>
      <c r="L12" s="2">
        <f t="shared" si="3"/>
        <v>4</v>
      </c>
    </row>
    <row r="13" spans="1:12">
      <c r="A13" s="1" t="s">
        <v>11</v>
      </c>
      <c r="B13" s="7">
        <v>4</v>
      </c>
      <c r="C13" s="7">
        <v>4</v>
      </c>
      <c r="D13" s="7">
        <v>4</v>
      </c>
      <c r="E13" s="7">
        <v>4</v>
      </c>
      <c r="F13" s="7">
        <v>4</v>
      </c>
      <c r="G13" s="7">
        <v>0</v>
      </c>
      <c r="H13" s="7">
        <v>0</v>
      </c>
      <c r="I13" s="2">
        <f t="shared" si="0"/>
        <v>0</v>
      </c>
      <c r="J13" s="2">
        <f t="shared" si="1"/>
        <v>0</v>
      </c>
      <c r="K13" s="2">
        <f t="shared" si="2"/>
        <v>0</v>
      </c>
      <c r="L13" s="2">
        <f t="shared" si="3"/>
        <v>5</v>
      </c>
    </row>
    <row r="14" spans="1:12">
      <c r="A14" s="1" t="s">
        <v>12</v>
      </c>
      <c r="B14" s="7">
        <v>3</v>
      </c>
      <c r="C14" s="7">
        <v>4</v>
      </c>
      <c r="D14" s="7">
        <v>2</v>
      </c>
      <c r="E14" s="7">
        <v>4</v>
      </c>
      <c r="F14" s="7">
        <v>4</v>
      </c>
      <c r="G14" s="7">
        <v>3</v>
      </c>
      <c r="H14" s="7">
        <v>1</v>
      </c>
      <c r="I14" s="2">
        <f t="shared" si="0"/>
        <v>1</v>
      </c>
      <c r="J14" s="2">
        <f t="shared" si="1"/>
        <v>1</v>
      </c>
      <c r="K14" s="2">
        <f t="shared" si="2"/>
        <v>2</v>
      </c>
      <c r="L14" s="2">
        <f t="shared" si="3"/>
        <v>3</v>
      </c>
    </row>
    <row r="15" spans="1:12">
      <c r="A15" s="1" t="s">
        <v>13</v>
      </c>
      <c r="B15" s="7">
        <v>3</v>
      </c>
      <c r="C15" s="7">
        <v>4</v>
      </c>
      <c r="D15" s="7">
        <v>4</v>
      </c>
      <c r="E15" s="7">
        <v>4</v>
      </c>
      <c r="F15" s="7">
        <v>4</v>
      </c>
      <c r="G15" s="7">
        <v>3</v>
      </c>
      <c r="H15" s="7">
        <v>4</v>
      </c>
      <c r="I15" s="2">
        <f t="shared" si="0"/>
        <v>0</v>
      </c>
      <c r="J15" s="2">
        <f t="shared" si="1"/>
        <v>0</v>
      </c>
      <c r="K15" s="2">
        <f t="shared" si="2"/>
        <v>2</v>
      </c>
      <c r="L15" s="2">
        <f t="shared" si="3"/>
        <v>5</v>
      </c>
    </row>
    <row r="16" spans="1:12">
      <c r="A16" s="1" t="s">
        <v>14</v>
      </c>
      <c r="B16" s="7">
        <v>2</v>
      </c>
      <c r="C16" s="7">
        <v>3</v>
      </c>
      <c r="D16" s="7">
        <v>2</v>
      </c>
      <c r="E16" s="7">
        <v>3</v>
      </c>
      <c r="F16" s="7">
        <v>3</v>
      </c>
      <c r="G16" s="7">
        <v>3</v>
      </c>
      <c r="H16" s="7">
        <v>3</v>
      </c>
      <c r="I16" s="2">
        <f t="shared" si="0"/>
        <v>0</v>
      </c>
      <c r="J16" s="2">
        <f t="shared" si="1"/>
        <v>2</v>
      </c>
      <c r="K16" s="2">
        <f t="shared" si="2"/>
        <v>5</v>
      </c>
      <c r="L16" s="2">
        <f t="shared" si="3"/>
        <v>0</v>
      </c>
    </row>
    <row r="17" spans="1:12">
      <c r="A17" s="1" t="s">
        <v>15</v>
      </c>
      <c r="B17" s="7">
        <v>3</v>
      </c>
      <c r="C17" s="7">
        <v>3</v>
      </c>
      <c r="D17" s="7">
        <v>2</v>
      </c>
      <c r="E17" s="7">
        <v>3</v>
      </c>
      <c r="F17" s="7">
        <v>2</v>
      </c>
      <c r="G17" s="7">
        <v>4</v>
      </c>
      <c r="H17" s="7">
        <v>3</v>
      </c>
      <c r="I17" s="2">
        <f t="shared" si="0"/>
        <v>0</v>
      </c>
      <c r="J17" s="2">
        <f t="shared" si="1"/>
        <v>2</v>
      </c>
      <c r="K17" s="2">
        <f t="shared" si="2"/>
        <v>4</v>
      </c>
      <c r="L17" s="2">
        <f t="shared" si="3"/>
        <v>1</v>
      </c>
    </row>
    <row r="18" spans="1:12">
      <c r="A18" s="1" t="s">
        <v>16</v>
      </c>
      <c r="B18" s="7">
        <v>4</v>
      </c>
      <c r="C18" s="7">
        <v>4</v>
      </c>
      <c r="D18" s="7">
        <v>4</v>
      </c>
      <c r="E18" s="7">
        <v>4</v>
      </c>
      <c r="F18" s="7">
        <v>4</v>
      </c>
      <c r="G18" s="7">
        <v>4</v>
      </c>
      <c r="H18" s="7">
        <v>4</v>
      </c>
      <c r="I18" s="2">
        <f t="shared" si="0"/>
        <v>0</v>
      </c>
      <c r="J18" s="2">
        <f t="shared" si="1"/>
        <v>0</v>
      </c>
      <c r="K18" s="2">
        <f t="shared" si="2"/>
        <v>0</v>
      </c>
      <c r="L18" s="2">
        <f t="shared" si="3"/>
        <v>7</v>
      </c>
    </row>
    <row r="19" spans="1:12">
      <c r="A19" s="1" t="s">
        <v>17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3</v>
      </c>
      <c r="H19" s="7">
        <v>3</v>
      </c>
      <c r="I19" s="2">
        <f t="shared" si="0"/>
        <v>0</v>
      </c>
      <c r="J19" s="2">
        <f t="shared" si="1"/>
        <v>0</v>
      </c>
      <c r="K19" s="2">
        <f t="shared" si="2"/>
        <v>2</v>
      </c>
      <c r="L19" s="2">
        <f t="shared" si="3"/>
        <v>5</v>
      </c>
    </row>
    <row r="20" spans="1:12">
      <c r="A20" s="1" t="s">
        <v>18</v>
      </c>
      <c r="B20" s="7">
        <v>3</v>
      </c>
      <c r="C20" s="7">
        <v>4</v>
      </c>
      <c r="D20" s="7">
        <v>3</v>
      </c>
      <c r="E20" s="7">
        <v>4</v>
      </c>
      <c r="F20" s="7">
        <v>2</v>
      </c>
      <c r="G20" s="7">
        <v>2</v>
      </c>
      <c r="H20" s="7">
        <v>2</v>
      </c>
      <c r="I20" s="2">
        <f t="shared" si="0"/>
        <v>0</v>
      </c>
      <c r="J20" s="2">
        <f t="shared" si="1"/>
        <v>3</v>
      </c>
      <c r="K20" s="2">
        <f t="shared" si="2"/>
        <v>2</v>
      </c>
      <c r="L20" s="2">
        <f t="shared" si="3"/>
        <v>2</v>
      </c>
    </row>
    <row r="21" spans="1:12">
      <c r="A21" s="1" t="s">
        <v>19</v>
      </c>
      <c r="B21" s="7">
        <v>3</v>
      </c>
      <c r="C21" s="7">
        <v>3</v>
      </c>
      <c r="D21" s="7">
        <v>4</v>
      </c>
      <c r="E21" s="7">
        <v>3</v>
      </c>
      <c r="F21" s="7">
        <v>4</v>
      </c>
      <c r="G21" s="7">
        <v>3</v>
      </c>
      <c r="H21" s="7">
        <v>4</v>
      </c>
      <c r="I21" s="2">
        <f t="shared" si="0"/>
        <v>0</v>
      </c>
      <c r="J21" s="2">
        <f t="shared" si="1"/>
        <v>0</v>
      </c>
      <c r="K21" s="2">
        <f t="shared" si="2"/>
        <v>4</v>
      </c>
      <c r="L21" s="2">
        <f t="shared" si="3"/>
        <v>3</v>
      </c>
    </row>
    <row r="22" spans="1:12">
      <c r="A22" s="1" t="s">
        <v>20</v>
      </c>
      <c r="B22" s="7">
        <v>4</v>
      </c>
      <c r="C22" s="7">
        <v>4</v>
      </c>
      <c r="D22" s="7">
        <v>3</v>
      </c>
      <c r="E22" s="7">
        <v>4</v>
      </c>
      <c r="F22" s="7">
        <v>3</v>
      </c>
      <c r="G22" s="7">
        <v>4</v>
      </c>
      <c r="H22" s="7">
        <v>3</v>
      </c>
      <c r="I22" s="2">
        <f t="shared" si="0"/>
        <v>0</v>
      </c>
      <c r="J22" s="2">
        <f t="shared" si="1"/>
        <v>0</v>
      </c>
      <c r="K22" s="2">
        <f t="shared" si="2"/>
        <v>3</v>
      </c>
      <c r="L22" s="2">
        <f t="shared" si="3"/>
        <v>4</v>
      </c>
    </row>
    <row r="23" spans="1:12">
      <c r="A23" s="1" t="s">
        <v>21</v>
      </c>
      <c r="B23" s="7">
        <v>3</v>
      </c>
      <c r="C23" s="7">
        <v>3</v>
      </c>
      <c r="D23" s="7">
        <v>4</v>
      </c>
      <c r="E23" s="7">
        <v>4</v>
      </c>
      <c r="F23" s="7">
        <v>3</v>
      </c>
      <c r="G23" s="7">
        <v>2</v>
      </c>
      <c r="H23" s="7">
        <v>1</v>
      </c>
      <c r="I23" s="2">
        <f t="shared" si="0"/>
        <v>1</v>
      </c>
      <c r="J23" s="2">
        <f t="shared" si="1"/>
        <v>1</v>
      </c>
      <c r="K23" s="2">
        <f t="shared" si="2"/>
        <v>3</v>
      </c>
      <c r="L23" s="2">
        <f t="shared" si="3"/>
        <v>2</v>
      </c>
    </row>
    <row r="24" spans="1:12">
      <c r="A24" s="1" t="s">
        <v>22</v>
      </c>
      <c r="B24" s="7">
        <v>4</v>
      </c>
      <c r="C24" s="7">
        <v>4</v>
      </c>
      <c r="D24" s="7">
        <v>4</v>
      </c>
      <c r="E24" s="7">
        <v>4</v>
      </c>
      <c r="F24" s="7">
        <v>4</v>
      </c>
      <c r="G24" s="7">
        <v>4</v>
      </c>
      <c r="H24" s="7">
        <v>4</v>
      </c>
      <c r="I24" s="2">
        <f t="shared" si="0"/>
        <v>0</v>
      </c>
      <c r="J24" s="2">
        <f t="shared" si="1"/>
        <v>0</v>
      </c>
      <c r="K24" s="2">
        <f t="shared" si="2"/>
        <v>0</v>
      </c>
      <c r="L24" s="2">
        <f t="shared" si="3"/>
        <v>7</v>
      </c>
    </row>
    <row r="25" spans="1:12">
      <c r="A25" s="1" t="s">
        <v>23</v>
      </c>
      <c r="B25" s="7">
        <v>4</v>
      </c>
      <c r="C25" s="7">
        <v>4</v>
      </c>
      <c r="D25" s="7">
        <v>4</v>
      </c>
      <c r="E25" s="7">
        <v>4</v>
      </c>
      <c r="F25" s="7">
        <v>4</v>
      </c>
      <c r="G25" s="7">
        <v>4</v>
      </c>
      <c r="H25" s="7">
        <v>4</v>
      </c>
      <c r="I25" s="2">
        <f t="shared" si="0"/>
        <v>0</v>
      </c>
      <c r="J25" s="2">
        <f t="shared" si="1"/>
        <v>0</v>
      </c>
      <c r="K25" s="2">
        <f t="shared" si="2"/>
        <v>0</v>
      </c>
      <c r="L25" s="2">
        <f t="shared" si="3"/>
        <v>7</v>
      </c>
    </row>
    <row r="26" spans="1:12">
      <c r="A26" s="1" t="s">
        <v>24</v>
      </c>
      <c r="B26" s="7">
        <v>4</v>
      </c>
      <c r="C26" s="7">
        <v>4</v>
      </c>
      <c r="D26" s="7">
        <v>4</v>
      </c>
      <c r="E26" s="7">
        <v>3</v>
      </c>
      <c r="F26" s="7">
        <v>4</v>
      </c>
      <c r="G26" s="7">
        <v>4</v>
      </c>
      <c r="H26" s="7">
        <v>4</v>
      </c>
      <c r="I26" s="2">
        <f t="shared" si="0"/>
        <v>0</v>
      </c>
      <c r="J26" s="2">
        <f t="shared" si="1"/>
        <v>0</v>
      </c>
      <c r="K26" s="2">
        <f t="shared" si="2"/>
        <v>1</v>
      </c>
      <c r="L26" s="2">
        <f t="shared" si="3"/>
        <v>6</v>
      </c>
    </row>
    <row r="27" spans="1:12">
      <c r="A27" s="1" t="s">
        <v>25</v>
      </c>
      <c r="B27" s="7">
        <v>3</v>
      </c>
      <c r="C27" s="7">
        <v>3</v>
      </c>
      <c r="D27" s="7">
        <v>4</v>
      </c>
      <c r="E27" s="7">
        <v>4</v>
      </c>
      <c r="F27" s="7">
        <v>4</v>
      </c>
      <c r="G27" s="7">
        <v>4</v>
      </c>
      <c r="H27" s="7">
        <v>3</v>
      </c>
      <c r="I27" s="2">
        <f t="shared" si="0"/>
        <v>0</v>
      </c>
      <c r="J27" s="2">
        <f t="shared" si="1"/>
        <v>0</v>
      </c>
      <c r="K27" s="2">
        <f t="shared" si="2"/>
        <v>3</v>
      </c>
      <c r="L27" s="2">
        <f t="shared" si="3"/>
        <v>4</v>
      </c>
    </row>
    <row r="28" spans="1:12">
      <c r="A28" s="1" t="s">
        <v>26</v>
      </c>
      <c r="B28" s="7">
        <v>4</v>
      </c>
      <c r="C28" s="7">
        <v>4</v>
      </c>
      <c r="D28" s="7">
        <v>3</v>
      </c>
      <c r="E28" s="7">
        <v>3</v>
      </c>
      <c r="F28" s="7">
        <v>4</v>
      </c>
      <c r="G28" s="7">
        <v>4</v>
      </c>
      <c r="H28" s="7">
        <v>4</v>
      </c>
      <c r="I28" s="2">
        <f t="shared" si="0"/>
        <v>0</v>
      </c>
      <c r="J28" s="2">
        <f t="shared" si="1"/>
        <v>0</v>
      </c>
      <c r="K28" s="2">
        <f t="shared" si="2"/>
        <v>2</v>
      </c>
      <c r="L28" s="2">
        <f t="shared" si="3"/>
        <v>5</v>
      </c>
    </row>
    <row r="29" spans="1:12">
      <c r="A29" s="1" t="s">
        <v>27</v>
      </c>
      <c r="B29" s="7">
        <v>3</v>
      </c>
      <c r="C29" s="7">
        <v>4</v>
      </c>
      <c r="D29" s="7">
        <v>3</v>
      </c>
      <c r="E29" s="7">
        <v>4</v>
      </c>
      <c r="F29" s="7">
        <v>4</v>
      </c>
      <c r="G29" s="7">
        <v>4</v>
      </c>
      <c r="H29" s="7">
        <v>3</v>
      </c>
      <c r="I29" s="2">
        <f t="shared" si="0"/>
        <v>0</v>
      </c>
      <c r="J29" s="2">
        <f t="shared" si="1"/>
        <v>0</v>
      </c>
      <c r="K29" s="2">
        <f t="shared" si="2"/>
        <v>3</v>
      </c>
      <c r="L29" s="2">
        <f t="shared" si="3"/>
        <v>4</v>
      </c>
    </row>
    <row r="30" spans="1:12">
      <c r="A30" s="1" t="s">
        <v>28</v>
      </c>
      <c r="B30" s="7">
        <v>3</v>
      </c>
      <c r="C30" s="7">
        <v>3</v>
      </c>
      <c r="D30" s="7">
        <v>2</v>
      </c>
      <c r="E30" s="7">
        <v>3</v>
      </c>
      <c r="F30" s="7">
        <v>3</v>
      </c>
      <c r="G30" s="7">
        <v>4</v>
      </c>
      <c r="H30" s="7">
        <v>2</v>
      </c>
      <c r="I30" s="2">
        <f t="shared" si="0"/>
        <v>0</v>
      </c>
      <c r="J30" s="2">
        <f t="shared" si="1"/>
        <v>2</v>
      </c>
      <c r="K30" s="2">
        <f t="shared" si="2"/>
        <v>4</v>
      </c>
      <c r="L30" s="2">
        <f t="shared" si="3"/>
        <v>1</v>
      </c>
    </row>
    <row r="31" spans="1:12">
      <c r="A31" s="1" t="s">
        <v>29</v>
      </c>
      <c r="B31" s="7">
        <v>4</v>
      </c>
      <c r="C31" s="7">
        <v>3</v>
      </c>
      <c r="D31" s="7">
        <v>3</v>
      </c>
      <c r="E31" s="7">
        <v>3</v>
      </c>
      <c r="F31" s="7">
        <v>4</v>
      </c>
      <c r="G31" s="7">
        <v>3</v>
      </c>
      <c r="H31" s="7">
        <v>4</v>
      </c>
      <c r="I31" s="2">
        <f t="shared" si="0"/>
        <v>0</v>
      </c>
      <c r="J31" s="2">
        <f t="shared" si="1"/>
        <v>0</v>
      </c>
      <c r="K31" s="2">
        <f t="shared" si="2"/>
        <v>4</v>
      </c>
      <c r="L31" s="2">
        <f t="shared" si="3"/>
        <v>3</v>
      </c>
    </row>
    <row r="32" spans="1:12">
      <c r="A32" s="1" t="s">
        <v>30</v>
      </c>
      <c r="B32" s="7">
        <v>2</v>
      </c>
      <c r="C32" s="7">
        <v>3</v>
      </c>
      <c r="D32" s="7">
        <v>3</v>
      </c>
      <c r="E32" s="7">
        <v>1</v>
      </c>
      <c r="F32" s="7">
        <v>3</v>
      </c>
      <c r="G32" s="7">
        <v>4</v>
      </c>
      <c r="H32" s="7">
        <v>3</v>
      </c>
      <c r="I32" s="2">
        <f t="shared" si="0"/>
        <v>1</v>
      </c>
      <c r="J32" s="2">
        <f t="shared" si="1"/>
        <v>1</v>
      </c>
      <c r="K32" s="2">
        <f t="shared" si="2"/>
        <v>4</v>
      </c>
      <c r="L32" s="2">
        <f t="shared" si="3"/>
        <v>1</v>
      </c>
    </row>
    <row r="33" spans="1:12">
      <c r="A33" s="1" t="s">
        <v>31</v>
      </c>
      <c r="B33" s="7">
        <v>4</v>
      </c>
      <c r="C33" s="7">
        <v>3</v>
      </c>
      <c r="D33" s="7">
        <v>3</v>
      </c>
      <c r="E33" s="7">
        <v>4</v>
      </c>
      <c r="F33" s="7">
        <v>4</v>
      </c>
      <c r="G33" s="7">
        <v>4</v>
      </c>
      <c r="H33" s="7">
        <v>3</v>
      </c>
      <c r="I33" s="2">
        <f t="shared" si="0"/>
        <v>0</v>
      </c>
      <c r="J33" s="2">
        <f t="shared" si="1"/>
        <v>0</v>
      </c>
      <c r="K33" s="2">
        <f t="shared" si="2"/>
        <v>3</v>
      </c>
      <c r="L33" s="2">
        <f t="shared" si="3"/>
        <v>4</v>
      </c>
    </row>
    <row r="34" spans="1:12">
      <c r="A34" s="1" t="s">
        <v>32</v>
      </c>
      <c r="B34" s="7">
        <v>2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2">
        <f t="shared" si="0"/>
        <v>0</v>
      </c>
      <c r="J34" s="2">
        <f t="shared" si="1"/>
        <v>1</v>
      </c>
      <c r="K34" s="2">
        <f t="shared" si="2"/>
        <v>0</v>
      </c>
      <c r="L34" s="2">
        <f t="shared" si="3"/>
        <v>0</v>
      </c>
    </row>
    <row r="35" spans="1:12">
      <c r="A35" s="1" t="s">
        <v>33</v>
      </c>
      <c r="B35" s="7">
        <v>2</v>
      </c>
      <c r="C35" s="7">
        <v>3</v>
      </c>
      <c r="D35" s="7">
        <v>2</v>
      </c>
      <c r="E35" s="7">
        <v>4</v>
      </c>
      <c r="F35" s="7">
        <v>3</v>
      </c>
      <c r="G35" s="7">
        <v>4</v>
      </c>
      <c r="H35" s="7">
        <v>3</v>
      </c>
      <c r="I35" s="2">
        <f t="shared" si="0"/>
        <v>0</v>
      </c>
      <c r="J35" s="2">
        <f t="shared" si="1"/>
        <v>2</v>
      </c>
      <c r="K35" s="2">
        <f t="shared" si="2"/>
        <v>3</v>
      </c>
      <c r="L35" s="2">
        <f t="shared" si="3"/>
        <v>2</v>
      </c>
    </row>
    <row r="36" spans="1:12">
      <c r="A36" s="1" t="s">
        <v>34</v>
      </c>
      <c r="B36" s="7">
        <v>3</v>
      </c>
      <c r="C36" s="7">
        <v>4</v>
      </c>
      <c r="D36" s="7">
        <v>4</v>
      </c>
      <c r="E36" s="7">
        <v>4</v>
      </c>
      <c r="F36" s="7">
        <v>4</v>
      </c>
      <c r="G36" s="7">
        <v>4</v>
      </c>
      <c r="H36" s="7">
        <v>3</v>
      </c>
      <c r="I36" s="2">
        <f t="shared" si="0"/>
        <v>0</v>
      </c>
      <c r="J36" s="2">
        <f t="shared" si="1"/>
        <v>0</v>
      </c>
      <c r="K36" s="2">
        <f t="shared" si="2"/>
        <v>2</v>
      </c>
      <c r="L36" s="2">
        <f t="shared" si="3"/>
        <v>5</v>
      </c>
    </row>
    <row r="37" spans="1:12">
      <c r="A37" s="1" t="s">
        <v>44</v>
      </c>
      <c r="B37" s="7">
        <v>3</v>
      </c>
      <c r="C37" s="7">
        <v>4</v>
      </c>
      <c r="D37" s="7">
        <v>3</v>
      </c>
      <c r="E37" s="7">
        <v>3</v>
      </c>
      <c r="F37" s="7">
        <v>4</v>
      </c>
      <c r="G37" s="7">
        <v>3</v>
      </c>
      <c r="H37" s="7">
        <v>2</v>
      </c>
      <c r="I37" s="2">
        <f t="shared" si="0"/>
        <v>0</v>
      </c>
      <c r="J37" s="2">
        <f t="shared" si="1"/>
        <v>1</v>
      </c>
      <c r="K37" s="2">
        <f t="shared" si="2"/>
        <v>4</v>
      </c>
      <c r="L37" s="2">
        <f t="shared" si="3"/>
        <v>2</v>
      </c>
    </row>
    <row r="38" spans="1:12">
      <c r="A38" s="1" t="s">
        <v>45</v>
      </c>
      <c r="B38" s="7">
        <v>4</v>
      </c>
      <c r="C38" s="7">
        <v>4</v>
      </c>
      <c r="D38" s="7">
        <v>4</v>
      </c>
      <c r="E38" s="7">
        <v>4</v>
      </c>
      <c r="F38" s="7">
        <v>3</v>
      </c>
      <c r="G38" s="7">
        <v>2</v>
      </c>
      <c r="H38" s="7">
        <v>2</v>
      </c>
      <c r="I38" s="2">
        <f t="shared" si="0"/>
        <v>0</v>
      </c>
      <c r="J38" s="2">
        <f t="shared" si="1"/>
        <v>2</v>
      </c>
      <c r="K38" s="2">
        <f t="shared" si="2"/>
        <v>1</v>
      </c>
      <c r="L38" s="2">
        <f t="shared" si="3"/>
        <v>4</v>
      </c>
    </row>
    <row r="39" spans="1:12">
      <c r="A39" s="1" t="s">
        <v>46</v>
      </c>
      <c r="B39" s="7">
        <v>4</v>
      </c>
      <c r="C39" s="7">
        <v>4</v>
      </c>
      <c r="D39" s="7">
        <v>4</v>
      </c>
      <c r="E39" s="7">
        <v>4</v>
      </c>
      <c r="F39" s="7">
        <v>4</v>
      </c>
      <c r="G39" s="7">
        <v>4</v>
      </c>
      <c r="H39" s="7">
        <v>4</v>
      </c>
      <c r="I39" s="2">
        <f t="shared" ref="I39:I70" si="4">COUNTIF(B39:H39,"=1")</f>
        <v>0</v>
      </c>
      <c r="J39" s="2">
        <f t="shared" ref="J39:J63" si="5">COUNTIF(B39:H39,"=2")</f>
        <v>0</v>
      </c>
      <c r="K39" s="2">
        <f t="shared" ref="K39:K63" si="6">COUNTIF(B39:H39,"=3")</f>
        <v>0</v>
      </c>
      <c r="L39" s="2">
        <f t="shared" ref="L39:L63" si="7">COUNTIF(B39:H39,"=4")</f>
        <v>7</v>
      </c>
    </row>
    <row r="40" spans="1:12">
      <c r="A40" s="1" t="s">
        <v>47</v>
      </c>
      <c r="B40" s="7">
        <v>4</v>
      </c>
      <c r="C40" s="7">
        <v>4</v>
      </c>
      <c r="D40" s="7">
        <v>4</v>
      </c>
      <c r="E40" s="7">
        <v>4</v>
      </c>
      <c r="F40" s="7">
        <v>4</v>
      </c>
      <c r="G40" s="7">
        <v>4</v>
      </c>
      <c r="H40" s="7">
        <v>4</v>
      </c>
      <c r="I40" s="2">
        <f t="shared" si="4"/>
        <v>0</v>
      </c>
      <c r="J40" s="2">
        <f t="shared" si="5"/>
        <v>0</v>
      </c>
      <c r="K40" s="2">
        <f t="shared" si="6"/>
        <v>0</v>
      </c>
      <c r="L40" s="2">
        <f t="shared" si="7"/>
        <v>7</v>
      </c>
    </row>
    <row r="41" spans="1:12">
      <c r="A41" s="1" t="s">
        <v>48</v>
      </c>
      <c r="B41" s="7">
        <v>4</v>
      </c>
      <c r="C41" s="7">
        <v>4</v>
      </c>
      <c r="D41" s="7">
        <v>4</v>
      </c>
      <c r="E41" s="7">
        <v>4</v>
      </c>
      <c r="F41" s="7">
        <v>4</v>
      </c>
      <c r="G41" s="7">
        <v>4</v>
      </c>
      <c r="H41" s="7">
        <v>4</v>
      </c>
      <c r="I41" s="2">
        <f t="shared" si="4"/>
        <v>0</v>
      </c>
      <c r="J41" s="2">
        <f t="shared" si="5"/>
        <v>0</v>
      </c>
      <c r="K41" s="2">
        <f t="shared" si="6"/>
        <v>0</v>
      </c>
      <c r="L41" s="2">
        <f t="shared" si="7"/>
        <v>7</v>
      </c>
    </row>
    <row r="42" spans="1:12">
      <c r="A42" s="1" t="s">
        <v>49</v>
      </c>
      <c r="B42" s="7">
        <v>3</v>
      </c>
      <c r="C42" s="7">
        <v>4</v>
      </c>
      <c r="D42" s="7">
        <v>2</v>
      </c>
      <c r="E42" s="7">
        <v>3</v>
      </c>
      <c r="F42" s="7">
        <v>2</v>
      </c>
      <c r="G42" s="7">
        <v>4</v>
      </c>
      <c r="H42" s="7">
        <v>4</v>
      </c>
      <c r="I42" s="2">
        <f t="shared" si="4"/>
        <v>0</v>
      </c>
      <c r="J42" s="2">
        <f t="shared" si="5"/>
        <v>2</v>
      </c>
      <c r="K42" s="2">
        <f t="shared" si="6"/>
        <v>2</v>
      </c>
      <c r="L42" s="2">
        <f t="shared" si="7"/>
        <v>3</v>
      </c>
    </row>
    <row r="43" spans="1:12">
      <c r="A43" s="1" t="s">
        <v>50</v>
      </c>
      <c r="B43" s="7">
        <v>3</v>
      </c>
      <c r="C43" s="7">
        <v>4</v>
      </c>
      <c r="D43" s="7">
        <v>4</v>
      </c>
      <c r="E43" s="7">
        <v>4</v>
      </c>
      <c r="F43" s="7">
        <v>3</v>
      </c>
      <c r="G43" s="7">
        <v>4</v>
      </c>
      <c r="H43" s="7">
        <v>3</v>
      </c>
      <c r="I43" s="2">
        <f t="shared" si="4"/>
        <v>0</v>
      </c>
      <c r="J43" s="2">
        <f t="shared" si="5"/>
        <v>0</v>
      </c>
      <c r="K43" s="2">
        <f t="shared" si="6"/>
        <v>3</v>
      </c>
      <c r="L43" s="2">
        <f t="shared" si="7"/>
        <v>4</v>
      </c>
    </row>
    <row r="44" spans="1:12">
      <c r="A44" s="1" t="s">
        <v>51</v>
      </c>
      <c r="B44" s="7">
        <v>3</v>
      </c>
      <c r="C44" s="7">
        <v>3</v>
      </c>
      <c r="D44" s="7">
        <v>3</v>
      </c>
      <c r="E44" s="7">
        <v>4</v>
      </c>
      <c r="F44" s="7">
        <v>3</v>
      </c>
      <c r="G44" s="7">
        <v>4</v>
      </c>
      <c r="H44" s="7">
        <v>3</v>
      </c>
      <c r="I44" s="2">
        <f t="shared" si="4"/>
        <v>0</v>
      </c>
      <c r="J44" s="2">
        <f t="shared" si="5"/>
        <v>0</v>
      </c>
      <c r="K44" s="2">
        <f t="shared" si="6"/>
        <v>5</v>
      </c>
      <c r="L44" s="2">
        <f t="shared" si="7"/>
        <v>2</v>
      </c>
    </row>
    <row r="45" spans="1:12">
      <c r="A45" s="1" t="s">
        <v>52</v>
      </c>
      <c r="B45" s="7">
        <v>3</v>
      </c>
      <c r="C45" s="7">
        <v>2</v>
      </c>
      <c r="D45" s="7">
        <v>1</v>
      </c>
      <c r="E45" s="7">
        <v>4</v>
      </c>
      <c r="F45" s="7">
        <v>4</v>
      </c>
      <c r="G45" s="7">
        <v>2</v>
      </c>
      <c r="H45" s="7">
        <v>4</v>
      </c>
      <c r="I45" s="2">
        <f t="shared" si="4"/>
        <v>1</v>
      </c>
      <c r="J45" s="2">
        <f t="shared" si="5"/>
        <v>2</v>
      </c>
      <c r="K45" s="2">
        <f t="shared" si="6"/>
        <v>1</v>
      </c>
      <c r="L45" s="2">
        <f t="shared" si="7"/>
        <v>3</v>
      </c>
    </row>
    <row r="46" spans="1:12">
      <c r="A46" s="1" t="s">
        <v>53</v>
      </c>
      <c r="B46" s="7">
        <v>3</v>
      </c>
      <c r="C46" s="7">
        <v>3</v>
      </c>
      <c r="D46" s="7">
        <v>4</v>
      </c>
      <c r="E46" s="7">
        <v>4</v>
      </c>
      <c r="F46" s="7">
        <v>3</v>
      </c>
      <c r="G46" s="7">
        <v>3</v>
      </c>
      <c r="H46" s="7">
        <v>3</v>
      </c>
      <c r="I46" s="2">
        <f t="shared" si="4"/>
        <v>0</v>
      </c>
      <c r="J46" s="2">
        <f t="shared" si="5"/>
        <v>0</v>
      </c>
      <c r="K46" s="2">
        <f t="shared" si="6"/>
        <v>5</v>
      </c>
      <c r="L46" s="2">
        <f t="shared" si="7"/>
        <v>2</v>
      </c>
    </row>
    <row r="47" spans="1:12">
      <c r="A47" s="1" t="s">
        <v>54</v>
      </c>
      <c r="B47" s="7">
        <v>3</v>
      </c>
      <c r="C47" s="7">
        <v>3</v>
      </c>
      <c r="D47" s="7">
        <v>4</v>
      </c>
      <c r="E47" s="7">
        <v>4</v>
      </c>
      <c r="F47" s="7">
        <v>4</v>
      </c>
      <c r="G47" s="7">
        <v>4</v>
      </c>
      <c r="H47" s="7">
        <v>4</v>
      </c>
      <c r="I47" s="2">
        <f t="shared" si="4"/>
        <v>0</v>
      </c>
      <c r="J47" s="2">
        <f t="shared" si="5"/>
        <v>0</v>
      </c>
      <c r="K47" s="2">
        <f t="shared" si="6"/>
        <v>2</v>
      </c>
      <c r="L47" s="2">
        <f t="shared" si="7"/>
        <v>5</v>
      </c>
    </row>
    <row r="48" spans="1:12">
      <c r="A48" s="1" t="s">
        <v>55</v>
      </c>
      <c r="B48" s="7">
        <v>3</v>
      </c>
      <c r="C48" s="7">
        <v>3</v>
      </c>
      <c r="D48" s="7">
        <v>2</v>
      </c>
      <c r="E48" s="7">
        <v>4</v>
      </c>
      <c r="F48" s="7">
        <v>3</v>
      </c>
      <c r="G48" s="7">
        <v>3</v>
      </c>
      <c r="H48" s="7">
        <v>3</v>
      </c>
      <c r="I48" s="2">
        <f t="shared" si="4"/>
        <v>0</v>
      </c>
      <c r="J48" s="2">
        <f t="shared" si="5"/>
        <v>1</v>
      </c>
      <c r="K48" s="2">
        <f t="shared" si="6"/>
        <v>5</v>
      </c>
      <c r="L48" s="2">
        <f t="shared" si="7"/>
        <v>1</v>
      </c>
    </row>
    <row r="49" spans="1:12">
      <c r="A49" s="1" t="s">
        <v>56</v>
      </c>
      <c r="B49" s="7">
        <v>3</v>
      </c>
      <c r="C49" s="7">
        <v>4</v>
      </c>
      <c r="D49" s="7">
        <v>4</v>
      </c>
      <c r="E49" s="7">
        <v>4</v>
      </c>
      <c r="F49" s="7">
        <v>3</v>
      </c>
      <c r="G49" s="7">
        <v>3</v>
      </c>
      <c r="H49" s="7">
        <v>3</v>
      </c>
      <c r="I49" s="2">
        <f t="shared" si="4"/>
        <v>0</v>
      </c>
      <c r="J49" s="2">
        <f t="shared" si="5"/>
        <v>0</v>
      </c>
      <c r="K49" s="2">
        <f t="shared" si="6"/>
        <v>4</v>
      </c>
      <c r="L49" s="2">
        <f t="shared" si="7"/>
        <v>3</v>
      </c>
    </row>
    <row r="50" spans="1:12">
      <c r="A50" s="1" t="s">
        <v>57</v>
      </c>
      <c r="B50" s="7">
        <v>3</v>
      </c>
      <c r="C50" s="7">
        <v>3</v>
      </c>
      <c r="D50" s="7">
        <v>3</v>
      </c>
      <c r="E50" s="7">
        <v>3</v>
      </c>
      <c r="F50" s="7">
        <v>3</v>
      </c>
      <c r="G50" s="7">
        <v>3</v>
      </c>
      <c r="H50" s="7">
        <v>3</v>
      </c>
      <c r="I50" s="2">
        <f t="shared" si="4"/>
        <v>0</v>
      </c>
      <c r="J50" s="2">
        <f t="shared" si="5"/>
        <v>0</v>
      </c>
      <c r="K50" s="2">
        <f t="shared" si="6"/>
        <v>7</v>
      </c>
      <c r="L50" s="2">
        <f t="shared" si="7"/>
        <v>0</v>
      </c>
    </row>
    <row r="51" spans="1:12">
      <c r="A51" s="1" t="s">
        <v>58</v>
      </c>
      <c r="B51" s="7">
        <v>3</v>
      </c>
      <c r="C51" s="7">
        <v>3</v>
      </c>
      <c r="D51" s="7">
        <v>4</v>
      </c>
      <c r="E51" s="7">
        <v>3</v>
      </c>
      <c r="F51" s="7">
        <v>3</v>
      </c>
      <c r="G51" s="7">
        <v>2</v>
      </c>
      <c r="H51" s="7">
        <v>3</v>
      </c>
      <c r="I51" s="2">
        <f t="shared" si="4"/>
        <v>0</v>
      </c>
      <c r="J51" s="2">
        <f t="shared" si="5"/>
        <v>1</v>
      </c>
      <c r="K51" s="2">
        <f t="shared" si="6"/>
        <v>5</v>
      </c>
      <c r="L51" s="2">
        <f t="shared" si="7"/>
        <v>1</v>
      </c>
    </row>
    <row r="52" spans="1:12">
      <c r="A52" s="1" t="s">
        <v>59</v>
      </c>
      <c r="B52" s="7">
        <v>3</v>
      </c>
      <c r="C52" s="7">
        <v>3</v>
      </c>
      <c r="D52" s="7">
        <v>4</v>
      </c>
      <c r="E52" s="7">
        <v>4</v>
      </c>
      <c r="F52" s="7">
        <v>4</v>
      </c>
      <c r="G52" s="7">
        <v>0</v>
      </c>
      <c r="H52" s="7">
        <v>0</v>
      </c>
      <c r="I52" s="2">
        <f t="shared" si="4"/>
        <v>0</v>
      </c>
      <c r="J52" s="2">
        <f t="shared" si="5"/>
        <v>0</v>
      </c>
      <c r="K52" s="2">
        <f t="shared" si="6"/>
        <v>2</v>
      </c>
      <c r="L52" s="2">
        <f t="shared" si="7"/>
        <v>3</v>
      </c>
    </row>
    <row r="53" spans="1:12">
      <c r="A53" s="1" t="s">
        <v>60</v>
      </c>
      <c r="B53" s="7">
        <v>4</v>
      </c>
      <c r="C53" s="7">
        <v>3</v>
      </c>
      <c r="D53" s="7">
        <v>4</v>
      </c>
      <c r="E53" s="7">
        <v>4</v>
      </c>
      <c r="F53" s="7">
        <v>4</v>
      </c>
      <c r="G53" s="7">
        <v>4</v>
      </c>
      <c r="H53" s="7">
        <v>3</v>
      </c>
      <c r="I53" s="2">
        <f t="shared" si="4"/>
        <v>0</v>
      </c>
      <c r="J53" s="2">
        <f t="shared" si="5"/>
        <v>0</v>
      </c>
      <c r="K53" s="2">
        <f t="shared" si="6"/>
        <v>2</v>
      </c>
      <c r="L53" s="2">
        <f t="shared" si="7"/>
        <v>5</v>
      </c>
    </row>
    <row r="54" spans="1:12">
      <c r="A54" s="1" t="s">
        <v>61</v>
      </c>
      <c r="B54" s="7">
        <v>3</v>
      </c>
      <c r="C54" s="7">
        <v>4</v>
      </c>
      <c r="D54" s="7">
        <v>3</v>
      </c>
      <c r="E54" s="7">
        <v>4</v>
      </c>
      <c r="F54" s="7">
        <v>3</v>
      </c>
      <c r="G54" s="7">
        <v>3</v>
      </c>
      <c r="H54" s="7">
        <v>4</v>
      </c>
      <c r="I54" s="2">
        <f t="shared" si="4"/>
        <v>0</v>
      </c>
      <c r="J54" s="2">
        <f t="shared" si="5"/>
        <v>0</v>
      </c>
      <c r="K54" s="2">
        <f t="shared" si="6"/>
        <v>4</v>
      </c>
      <c r="L54" s="2">
        <f t="shared" si="7"/>
        <v>3</v>
      </c>
    </row>
    <row r="55" spans="1:12">
      <c r="A55" s="1" t="s">
        <v>62</v>
      </c>
      <c r="B55" s="7">
        <v>3</v>
      </c>
      <c r="C55" s="7">
        <v>4</v>
      </c>
      <c r="D55" s="7">
        <v>4</v>
      </c>
      <c r="E55" s="7">
        <v>4</v>
      </c>
      <c r="F55" s="7">
        <v>4</v>
      </c>
      <c r="G55" s="7">
        <v>4</v>
      </c>
      <c r="H55" s="7">
        <v>4</v>
      </c>
      <c r="I55" s="2">
        <f t="shared" si="4"/>
        <v>0</v>
      </c>
      <c r="J55" s="2">
        <f t="shared" si="5"/>
        <v>0</v>
      </c>
      <c r="K55" s="2">
        <f t="shared" si="6"/>
        <v>1</v>
      </c>
      <c r="L55" s="2">
        <f t="shared" si="7"/>
        <v>6</v>
      </c>
    </row>
    <row r="56" spans="1:12">
      <c r="A56" s="1" t="s">
        <v>63</v>
      </c>
      <c r="B56" s="7">
        <v>3</v>
      </c>
      <c r="C56" s="7">
        <v>4</v>
      </c>
      <c r="D56" s="7">
        <v>4</v>
      </c>
      <c r="E56" s="7">
        <v>4</v>
      </c>
      <c r="F56" s="7">
        <v>4</v>
      </c>
      <c r="G56" s="7">
        <v>3</v>
      </c>
      <c r="H56" s="7">
        <v>4</v>
      </c>
      <c r="I56" s="2">
        <f t="shared" si="4"/>
        <v>0</v>
      </c>
      <c r="J56" s="2">
        <f t="shared" si="5"/>
        <v>0</v>
      </c>
      <c r="K56" s="2">
        <f t="shared" si="6"/>
        <v>2</v>
      </c>
      <c r="L56" s="2">
        <f t="shared" si="7"/>
        <v>5</v>
      </c>
    </row>
    <row r="57" spans="1:12">
      <c r="A57" s="1" t="s">
        <v>75</v>
      </c>
      <c r="B57" s="7">
        <v>3</v>
      </c>
      <c r="C57" s="7">
        <v>4</v>
      </c>
      <c r="D57" s="7">
        <v>4</v>
      </c>
      <c r="E57" s="7">
        <v>4</v>
      </c>
      <c r="F57" s="7">
        <v>4</v>
      </c>
      <c r="G57" s="7">
        <v>3</v>
      </c>
      <c r="H57" s="7">
        <v>3</v>
      </c>
      <c r="I57" s="2">
        <f t="shared" si="4"/>
        <v>0</v>
      </c>
      <c r="J57" s="2">
        <f t="shared" si="5"/>
        <v>0</v>
      </c>
      <c r="K57" s="2">
        <f t="shared" si="6"/>
        <v>3</v>
      </c>
      <c r="L57" s="2">
        <f t="shared" si="7"/>
        <v>4</v>
      </c>
    </row>
    <row r="58" spans="1:12">
      <c r="A58" s="1" t="s">
        <v>76</v>
      </c>
      <c r="B58" s="7">
        <v>4</v>
      </c>
      <c r="C58" s="7">
        <v>4</v>
      </c>
      <c r="D58" s="7">
        <v>4</v>
      </c>
      <c r="E58" s="7">
        <v>4</v>
      </c>
      <c r="F58" s="7">
        <v>4</v>
      </c>
      <c r="G58" s="7">
        <v>4</v>
      </c>
      <c r="H58" s="7">
        <v>3</v>
      </c>
      <c r="I58" s="2">
        <f t="shared" si="4"/>
        <v>0</v>
      </c>
      <c r="J58" s="2">
        <f t="shared" si="5"/>
        <v>0</v>
      </c>
      <c r="K58" s="2">
        <f t="shared" si="6"/>
        <v>1</v>
      </c>
      <c r="L58" s="2">
        <f t="shared" si="7"/>
        <v>6</v>
      </c>
    </row>
    <row r="59" spans="1:12">
      <c r="A59" s="1" t="s">
        <v>77</v>
      </c>
      <c r="B59" s="7">
        <v>2</v>
      </c>
      <c r="C59" s="7">
        <v>3</v>
      </c>
      <c r="D59" s="7">
        <v>3</v>
      </c>
      <c r="E59" s="7">
        <v>4</v>
      </c>
      <c r="F59" s="7">
        <v>3</v>
      </c>
      <c r="G59" s="7">
        <v>4</v>
      </c>
      <c r="H59" s="7">
        <v>3</v>
      </c>
      <c r="I59" s="2">
        <f t="shared" si="4"/>
        <v>0</v>
      </c>
      <c r="J59" s="2">
        <f t="shared" si="5"/>
        <v>1</v>
      </c>
      <c r="K59" s="2">
        <f t="shared" si="6"/>
        <v>4</v>
      </c>
      <c r="L59" s="2">
        <f t="shared" si="7"/>
        <v>2</v>
      </c>
    </row>
    <row r="60" spans="1:12">
      <c r="A60" s="1" t="s">
        <v>78</v>
      </c>
      <c r="B60" s="7">
        <v>2</v>
      </c>
      <c r="C60" s="7">
        <v>3</v>
      </c>
      <c r="D60" s="7">
        <v>4</v>
      </c>
      <c r="E60" s="7">
        <v>4</v>
      </c>
      <c r="F60" s="7">
        <v>3</v>
      </c>
      <c r="G60" s="7">
        <v>4</v>
      </c>
      <c r="H60" s="7">
        <v>3</v>
      </c>
      <c r="I60" s="2">
        <f t="shared" si="4"/>
        <v>0</v>
      </c>
      <c r="J60" s="2">
        <f t="shared" si="5"/>
        <v>1</v>
      </c>
      <c r="K60" s="2">
        <f t="shared" si="6"/>
        <v>3</v>
      </c>
      <c r="L60" s="2">
        <f t="shared" si="7"/>
        <v>3</v>
      </c>
    </row>
    <row r="61" spans="1:12">
      <c r="A61" s="1" t="s">
        <v>79</v>
      </c>
      <c r="B61" s="7">
        <v>3</v>
      </c>
      <c r="C61" s="7">
        <v>3</v>
      </c>
      <c r="D61" s="7">
        <v>3</v>
      </c>
      <c r="E61" s="7">
        <v>3</v>
      </c>
      <c r="F61" s="7">
        <v>3</v>
      </c>
      <c r="G61" s="7">
        <v>3</v>
      </c>
      <c r="H61" s="7">
        <v>3</v>
      </c>
      <c r="I61" s="2">
        <f t="shared" si="4"/>
        <v>0</v>
      </c>
      <c r="J61" s="2">
        <f t="shared" si="5"/>
        <v>0</v>
      </c>
      <c r="K61" s="2">
        <f t="shared" si="6"/>
        <v>7</v>
      </c>
      <c r="L61" s="2">
        <f t="shared" si="7"/>
        <v>0</v>
      </c>
    </row>
    <row r="62" spans="1:12">
      <c r="A62" s="1" t="s">
        <v>80</v>
      </c>
      <c r="B62" s="7">
        <v>3</v>
      </c>
      <c r="C62" s="7">
        <v>3</v>
      </c>
      <c r="D62" s="7">
        <v>3</v>
      </c>
      <c r="E62" s="7">
        <v>3</v>
      </c>
      <c r="F62" s="7">
        <v>3</v>
      </c>
      <c r="G62" s="7">
        <v>3</v>
      </c>
      <c r="H62" s="7">
        <v>3</v>
      </c>
      <c r="I62" s="2">
        <f t="shared" si="4"/>
        <v>0</v>
      </c>
      <c r="J62" s="2">
        <f t="shared" si="5"/>
        <v>0</v>
      </c>
      <c r="K62" s="2">
        <f t="shared" si="6"/>
        <v>7</v>
      </c>
      <c r="L62" s="2">
        <f t="shared" si="7"/>
        <v>0</v>
      </c>
    </row>
    <row r="63" spans="1:12">
      <c r="A63" s="1" t="s">
        <v>81</v>
      </c>
      <c r="B63" s="7">
        <v>4</v>
      </c>
      <c r="C63" s="7">
        <v>4</v>
      </c>
      <c r="D63" s="7">
        <v>4</v>
      </c>
      <c r="E63" s="7">
        <v>3</v>
      </c>
      <c r="F63" s="7">
        <v>2</v>
      </c>
      <c r="G63" s="7">
        <v>2</v>
      </c>
      <c r="H63" s="7">
        <v>3</v>
      </c>
      <c r="I63" s="2">
        <f t="shared" si="4"/>
        <v>0</v>
      </c>
      <c r="J63" s="2">
        <f t="shared" si="5"/>
        <v>2</v>
      </c>
      <c r="K63" s="2">
        <f t="shared" si="6"/>
        <v>2</v>
      </c>
      <c r="L63" s="2">
        <f t="shared" si="7"/>
        <v>3</v>
      </c>
    </row>
    <row r="64" spans="1:12">
      <c r="A64" s="1" t="s">
        <v>82</v>
      </c>
      <c r="B64" s="7"/>
      <c r="C64" s="7"/>
      <c r="D64" s="7"/>
      <c r="E64" s="7"/>
      <c r="F64" s="7"/>
      <c r="G64" s="7"/>
      <c r="H64" s="7"/>
      <c r="I64" s="2"/>
      <c r="J64" s="2"/>
      <c r="K64" s="2"/>
      <c r="L64" s="2"/>
    </row>
    <row r="65" spans="1:13">
      <c r="A65" s="1" t="s">
        <v>83</v>
      </c>
      <c r="B65" s="7"/>
      <c r="C65" s="7"/>
      <c r="D65" s="7"/>
      <c r="E65" s="7"/>
      <c r="F65" s="7"/>
      <c r="G65" s="7"/>
      <c r="H65" s="7"/>
      <c r="I65" s="2"/>
      <c r="J65" s="2"/>
      <c r="K65" s="2"/>
      <c r="L65" s="2"/>
    </row>
    <row r="66" spans="1:13">
      <c r="A66" s="1" t="s">
        <v>84</v>
      </c>
      <c r="B66" s="7"/>
      <c r="C66" s="7"/>
      <c r="D66" s="7"/>
      <c r="E66" s="7"/>
      <c r="F66" s="7"/>
      <c r="G66" s="7"/>
      <c r="H66" s="7"/>
      <c r="I66" s="2"/>
      <c r="J66" s="2"/>
      <c r="K66" s="2"/>
      <c r="L66" s="2"/>
    </row>
    <row r="67" spans="1:13">
      <c r="A67" s="17" t="s">
        <v>65</v>
      </c>
      <c r="B67" s="18">
        <f>60-COUNTIF(B7:B66,"")</f>
        <v>57</v>
      </c>
      <c r="C67" s="22" t="s">
        <v>85</v>
      </c>
      <c r="D67" s="23">
        <f>B67*7*4</f>
        <v>1596</v>
      </c>
      <c r="E67" s="24" t="s">
        <v>86</v>
      </c>
      <c r="F67" s="26">
        <f>SUM(B7:H66)</f>
        <v>1313</v>
      </c>
      <c r="G67" s="27">
        <f>F67/D67</f>
        <v>0.82268170426065168</v>
      </c>
      <c r="H67" s="25"/>
      <c r="I67" s="16">
        <f>SUM(I7:I66)</f>
        <v>8</v>
      </c>
      <c r="J67" s="6">
        <f t="shared" ref="J67:L67" si="8">SUM(J7:J66)</f>
        <v>30</v>
      </c>
      <c r="K67" s="6">
        <f t="shared" si="8"/>
        <v>155</v>
      </c>
      <c r="L67" s="6">
        <f t="shared" si="8"/>
        <v>195</v>
      </c>
      <c r="M67" s="5"/>
    </row>
    <row r="68" spans="1:13" s="11" customFormat="1">
      <c r="A68" s="17" t="s">
        <v>64</v>
      </c>
      <c r="B68" s="18">
        <f>COUNTIF(B7:B66,"&gt;0")</f>
        <v>57</v>
      </c>
      <c r="C68" s="18">
        <f t="shared" ref="C68:H68" si="9">COUNTIF(C7:C66,"&gt;0")</f>
        <v>56</v>
      </c>
      <c r="D68" s="18">
        <f t="shared" si="9"/>
        <v>56</v>
      </c>
      <c r="E68" s="18">
        <f t="shared" si="9"/>
        <v>56</v>
      </c>
      <c r="F68" s="18">
        <f t="shared" si="9"/>
        <v>56</v>
      </c>
      <c r="G68" s="18">
        <f t="shared" si="9"/>
        <v>54</v>
      </c>
      <c r="H68" s="18">
        <f t="shared" si="9"/>
        <v>53</v>
      </c>
      <c r="I68" s="12"/>
      <c r="J68" s="12"/>
      <c r="K68" s="12"/>
      <c r="L68" s="12"/>
      <c r="M68" s="13"/>
    </row>
    <row r="69" spans="1:13" s="11" customFormat="1">
      <c r="A69" s="17" t="s">
        <v>66</v>
      </c>
      <c r="B69" s="18">
        <f t="shared" ref="B69:H69" si="10">SUM(B7:B66)/B68</f>
        <v>3.1578947368421053</v>
      </c>
      <c r="C69" s="18">
        <f t="shared" si="10"/>
        <v>3.5357142857142856</v>
      </c>
      <c r="D69" s="18">
        <f t="shared" si="10"/>
        <v>3.3928571428571428</v>
      </c>
      <c r="E69" s="18">
        <f t="shared" si="10"/>
        <v>3.6428571428571428</v>
      </c>
      <c r="F69" s="18">
        <f t="shared" si="10"/>
        <v>3.5</v>
      </c>
      <c r="G69" s="18">
        <f t="shared" si="10"/>
        <v>3.3333333333333335</v>
      </c>
      <c r="H69" s="18">
        <f t="shared" si="10"/>
        <v>3.1132075471698113</v>
      </c>
      <c r="I69" s="12"/>
      <c r="J69" s="12"/>
      <c r="K69" s="12"/>
      <c r="L69" s="12"/>
      <c r="M69" s="13"/>
    </row>
    <row r="70" spans="1:13">
      <c r="A70" s="10"/>
      <c r="B70" s="15"/>
      <c r="C70" s="15"/>
      <c r="D70" s="15"/>
      <c r="E70" s="15"/>
      <c r="F70" s="15"/>
      <c r="G70" s="15"/>
      <c r="H70" s="15"/>
    </row>
    <row r="72" spans="1:13">
      <c r="A72" s="32" t="s">
        <v>97</v>
      </c>
      <c r="B72" s="32"/>
      <c r="C72" s="32"/>
      <c r="D72" s="32"/>
      <c r="E72" s="32"/>
      <c r="F72" s="32"/>
      <c r="G72" s="32"/>
      <c r="H72" s="32"/>
      <c r="I72" s="9" t="s">
        <v>43</v>
      </c>
    </row>
    <row r="73" spans="1:13">
      <c r="A73" s="14" t="s">
        <v>0</v>
      </c>
      <c r="B73" s="2">
        <f>COUNTIF(B7:B66,"=1")</f>
        <v>1</v>
      </c>
      <c r="C73" s="2">
        <f t="shared" ref="C73:H73" si="11">COUNTIF(C7:C66,"=1")</f>
        <v>0</v>
      </c>
      <c r="D73" s="2">
        <f t="shared" si="11"/>
        <v>1</v>
      </c>
      <c r="E73" s="2">
        <f t="shared" si="11"/>
        <v>1</v>
      </c>
      <c r="F73" s="2">
        <f t="shared" si="11"/>
        <v>0</v>
      </c>
      <c r="G73" s="2">
        <f t="shared" si="11"/>
        <v>1</v>
      </c>
      <c r="H73" s="2">
        <f t="shared" si="11"/>
        <v>4</v>
      </c>
      <c r="I73" s="21">
        <f>SUM(B73:H73)</f>
        <v>8</v>
      </c>
      <c r="J73" s="20">
        <f>I73/$I$77</f>
        <v>2.0618556701030927E-2</v>
      </c>
    </row>
    <row r="74" spans="1:13">
      <c r="A74" s="14" t="s">
        <v>1</v>
      </c>
      <c r="B74" s="2">
        <f>COUNTIF(B7:B66,"=2")</f>
        <v>6</v>
      </c>
      <c r="C74" s="2">
        <f t="shared" ref="C74:H74" si="12">COUNTIF(C7:C66,"=2")</f>
        <v>1</v>
      </c>
      <c r="D74" s="2">
        <f t="shared" si="12"/>
        <v>7</v>
      </c>
      <c r="E74" s="2">
        <f t="shared" si="12"/>
        <v>0</v>
      </c>
      <c r="F74" s="2">
        <f t="shared" si="12"/>
        <v>4</v>
      </c>
      <c r="G74" s="2">
        <f t="shared" si="12"/>
        <v>8</v>
      </c>
      <c r="H74" s="2">
        <f t="shared" si="12"/>
        <v>4</v>
      </c>
      <c r="I74" s="21">
        <f>SUM(B74:H74)</f>
        <v>30</v>
      </c>
      <c r="J74" s="20">
        <f t="shared" ref="J74:J77" si="13">I74/$I$77</f>
        <v>7.7319587628865982E-2</v>
      </c>
    </row>
    <row r="75" spans="1:13">
      <c r="A75" s="14" t="s">
        <v>2</v>
      </c>
      <c r="B75" s="2">
        <f>COUNTIF(B7:B66,"=3")</f>
        <v>33</v>
      </c>
      <c r="C75" s="2">
        <f t="shared" ref="C75:H75" si="14">COUNTIF(C7:C66,"=3")</f>
        <v>24</v>
      </c>
      <c r="D75" s="2">
        <f t="shared" si="14"/>
        <v>17</v>
      </c>
      <c r="E75" s="2">
        <f t="shared" si="14"/>
        <v>17</v>
      </c>
      <c r="F75" s="2">
        <f t="shared" si="14"/>
        <v>20</v>
      </c>
      <c r="G75" s="2">
        <f t="shared" si="14"/>
        <v>17</v>
      </c>
      <c r="H75" s="2">
        <f t="shared" si="14"/>
        <v>27</v>
      </c>
      <c r="I75" s="21">
        <f>SUM(B75:H75)</f>
        <v>155</v>
      </c>
      <c r="J75" s="20">
        <f t="shared" si="13"/>
        <v>0.39948453608247425</v>
      </c>
    </row>
    <row r="76" spans="1:13">
      <c r="A76" s="14" t="s">
        <v>3</v>
      </c>
      <c r="B76" s="2">
        <f>COUNTIF(B7:B66,"=4")</f>
        <v>17</v>
      </c>
      <c r="C76" s="2">
        <f t="shared" ref="C76:H76" si="15">COUNTIF(C7:C66,"=4")</f>
        <v>31</v>
      </c>
      <c r="D76" s="2">
        <f t="shared" si="15"/>
        <v>31</v>
      </c>
      <c r="E76" s="2">
        <f t="shared" si="15"/>
        <v>38</v>
      </c>
      <c r="F76" s="2">
        <f t="shared" si="15"/>
        <v>32</v>
      </c>
      <c r="G76" s="2">
        <f t="shared" si="15"/>
        <v>28</v>
      </c>
      <c r="H76" s="2">
        <f t="shared" si="15"/>
        <v>18</v>
      </c>
      <c r="I76" s="21">
        <f>SUM(B76:H76)</f>
        <v>195</v>
      </c>
      <c r="J76" s="20">
        <f t="shared" si="13"/>
        <v>0.50257731958762886</v>
      </c>
    </row>
    <row r="77" spans="1:13">
      <c r="I77" s="6">
        <f>SUM(I73:I76)</f>
        <v>388</v>
      </c>
      <c r="J77" s="19">
        <f t="shared" si="13"/>
        <v>1</v>
      </c>
    </row>
  </sheetData>
  <sheetProtection password="E868" sheet="1" objects="1" scenarios="1"/>
  <mergeCells count="9">
    <mergeCell ref="G2:G6"/>
    <mergeCell ref="H2:H6"/>
    <mergeCell ref="A72:H72"/>
    <mergeCell ref="A2:A6"/>
    <mergeCell ref="B2:B6"/>
    <mergeCell ref="C2:C6"/>
    <mergeCell ref="D2:D6"/>
    <mergeCell ref="E2:E6"/>
    <mergeCell ref="F2:F6"/>
  </mergeCells>
  <pageMargins left="0.34" right="0.24" top="0.44" bottom="0.44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workbookViewId="0">
      <pane ySplit="6" topLeftCell="A71" activePane="bottomLeft" state="frozen"/>
      <selection pane="bottomLeft" activeCell="A72" sqref="A72:L121"/>
    </sheetView>
  </sheetViews>
  <sheetFormatPr defaultRowHeight="15"/>
  <cols>
    <col min="1" max="1" width="11.140625" bestFit="1" customWidth="1"/>
    <col min="2" max="2" width="23.5703125" customWidth="1"/>
    <col min="3" max="3" width="24.85546875" customWidth="1"/>
    <col min="4" max="4" width="15.85546875" customWidth="1"/>
    <col min="5" max="5" width="31" customWidth="1"/>
    <col min="6" max="8" width="7.7109375" bestFit="1" customWidth="1"/>
    <col min="9" max="9" width="10.5703125" bestFit="1" customWidth="1"/>
    <col min="10" max="10" width="7.140625" bestFit="1" customWidth="1"/>
    <col min="11" max="11" width="11.140625" bestFit="1" customWidth="1"/>
    <col min="12" max="12" width="6.28515625" bestFit="1" customWidth="1"/>
    <col min="13" max="13" width="1.28515625" customWidth="1"/>
    <col min="14" max="14" width="11.140625" bestFit="1" customWidth="1"/>
    <col min="15" max="22" width="5.140625" bestFit="1" customWidth="1"/>
  </cols>
  <sheetData>
    <row r="1" spans="1:12">
      <c r="A1" t="s">
        <v>67</v>
      </c>
      <c r="B1" s="9">
        <v>1</v>
      </c>
      <c r="C1" s="9">
        <v>2</v>
      </c>
      <c r="D1" s="9">
        <v>3</v>
      </c>
      <c r="E1" s="9">
        <v>4</v>
      </c>
      <c r="F1" s="9"/>
      <c r="G1" s="9"/>
      <c r="H1" s="9"/>
    </row>
    <row r="2" spans="1:12" ht="15" customHeight="1">
      <c r="A2" s="31" t="s">
        <v>38</v>
      </c>
      <c r="B2" s="33" t="s">
        <v>68</v>
      </c>
      <c r="C2" s="33" t="s">
        <v>87</v>
      </c>
      <c r="D2" s="33" t="s">
        <v>39</v>
      </c>
      <c r="E2" s="33" t="s">
        <v>88</v>
      </c>
      <c r="F2" s="33"/>
      <c r="G2" s="33"/>
      <c r="H2" s="33"/>
    </row>
    <row r="3" spans="1:12">
      <c r="A3" s="31"/>
      <c r="B3" s="33"/>
      <c r="C3" s="33"/>
      <c r="D3" s="33"/>
      <c r="E3" s="33"/>
      <c r="F3" s="33"/>
      <c r="G3" s="33"/>
      <c r="H3" s="33"/>
    </row>
    <row r="4" spans="1:12">
      <c r="A4" s="31"/>
      <c r="B4" s="33"/>
      <c r="C4" s="33"/>
      <c r="D4" s="33"/>
      <c r="E4" s="33"/>
      <c r="F4" s="33"/>
      <c r="G4" s="33"/>
      <c r="H4" s="33"/>
    </row>
    <row r="5" spans="1:12">
      <c r="A5" s="31"/>
      <c r="B5" s="33"/>
      <c r="C5" s="33"/>
      <c r="D5" s="33"/>
      <c r="E5" s="33"/>
      <c r="F5" s="33"/>
      <c r="G5" s="33"/>
      <c r="H5" s="33"/>
      <c r="I5" s="3">
        <v>1</v>
      </c>
      <c r="J5" s="3">
        <v>2</v>
      </c>
      <c r="K5" s="3">
        <v>3</v>
      </c>
      <c r="L5" s="3">
        <v>4</v>
      </c>
    </row>
    <row r="6" spans="1:12">
      <c r="A6" s="31"/>
      <c r="B6" s="33"/>
      <c r="C6" s="33"/>
      <c r="D6" s="33"/>
      <c r="E6" s="33"/>
      <c r="F6" s="33"/>
      <c r="G6" s="33"/>
      <c r="H6" s="33"/>
      <c r="I6" s="8" t="s">
        <v>0</v>
      </c>
      <c r="J6" s="4" t="s">
        <v>1</v>
      </c>
      <c r="K6" s="4" t="s">
        <v>2</v>
      </c>
      <c r="L6" s="4" t="s">
        <v>3</v>
      </c>
    </row>
    <row r="7" spans="1:12">
      <c r="A7" s="1" t="s">
        <v>5</v>
      </c>
      <c r="B7" s="7">
        <v>3</v>
      </c>
      <c r="C7" s="7">
        <v>3</v>
      </c>
      <c r="D7" s="7">
        <v>3</v>
      </c>
      <c r="E7" s="7">
        <v>3</v>
      </c>
      <c r="F7" s="7">
        <v>0</v>
      </c>
      <c r="G7" s="7">
        <v>0</v>
      </c>
      <c r="H7" s="7">
        <v>0</v>
      </c>
      <c r="I7" s="2">
        <f t="shared" ref="I7:I38" si="0">COUNTIF(B7:H7,"=1")</f>
        <v>0</v>
      </c>
      <c r="J7" s="2">
        <f t="shared" ref="J7:J38" si="1">COUNTIF(B7:H7,"=2")</f>
        <v>0</v>
      </c>
      <c r="K7" s="2">
        <f t="shared" ref="K7:K38" si="2">COUNTIF(B7:H7,"=3")</f>
        <v>4</v>
      </c>
      <c r="L7" s="2">
        <f t="shared" ref="L7:L38" si="3">COUNTIF(B7:H7,"=4")</f>
        <v>0</v>
      </c>
    </row>
    <row r="8" spans="1:12">
      <c r="A8" s="1" t="s">
        <v>6</v>
      </c>
      <c r="B8" s="7">
        <v>4</v>
      </c>
      <c r="C8" s="7">
        <v>4</v>
      </c>
      <c r="D8" s="7">
        <v>3</v>
      </c>
      <c r="E8" s="7">
        <v>3</v>
      </c>
      <c r="F8" s="7">
        <v>0</v>
      </c>
      <c r="G8" s="7">
        <v>0</v>
      </c>
      <c r="H8" s="7">
        <v>0</v>
      </c>
      <c r="I8" s="2">
        <f t="shared" si="0"/>
        <v>0</v>
      </c>
      <c r="J8" s="2">
        <f t="shared" si="1"/>
        <v>0</v>
      </c>
      <c r="K8" s="2">
        <f t="shared" si="2"/>
        <v>2</v>
      </c>
      <c r="L8" s="2">
        <f t="shared" si="3"/>
        <v>2</v>
      </c>
    </row>
    <row r="9" spans="1:12">
      <c r="A9" s="1" t="s">
        <v>7</v>
      </c>
      <c r="B9" s="7">
        <v>2</v>
      </c>
      <c r="C9" s="7">
        <v>3</v>
      </c>
      <c r="D9" s="7">
        <v>4</v>
      </c>
      <c r="E9" s="7">
        <v>2</v>
      </c>
      <c r="F9" s="7">
        <v>0</v>
      </c>
      <c r="G9" s="7">
        <v>0</v>
      </c>
      <c r="H9" s="7">
        <v>0</v>
      </c>
      <c r="I9" s="2">
        <f t="shared" si="0"/>
        <v>0</v>
      </c>
      <c r="J9" s="2">
        <f t="shared" si="1"/>
        <v>2</v>
      </c>
      <c r="K9" s="2">
        <f t="shared" si="2"/>
        <v>1</v>
      </c>
      <c r="L9" s="2">
        <f t="shared" si="3"/>
        <v>1</v>
      </c>
    </row>
    <row r="10" spans="1:12">
      <c r="A10" s="1" t="s">
        <v>8</v>
      </c>
      <c r="B10" s="7">
        <v>4</v>
      </c>
      <c r="C10" s="7">
        <v>4</v>
      </c>
      <c r="D10" s="7">
        <v>4</v>
      </c>
      <c r="E10" s="7">
        <v>4</v>
      </c>
      <c r="F10" s="7">
        <v>0</v>
      </c>
      <c r="G10" s="7">
        <v>0</v>
      </c>
      <c r="H10" s="7">
        <v>0</v>
      </c>
      <c r="I10" s="2">
        <f t="shared" si="0"/>
        <v>0</v>
      </c>
      <c r="J10" s="2">
        <f t="shared" si="1"/>
        <v>0</v>
      </c>
      <c r="K10" s="2">
        <f t="shared" si="2"/>
        <v>0</v>
      </c>
      <c r="L10" s="2">
        <f t="shared" si="3"/>
        <v>4</v>
      </c>
    </row>
    <row r="11" spans="1:12">
      <c r="A11" s="1" t="s">
        <v>9</v>
      </c>
      <c r="B11" s="7">
        <v>3</v>
      </c>
      <c r="C11" s="7">
        <v>3</v>
      </c>
      <c r="D11" s="7">
        <v>3</v>
      </c>
      <c r="E11" s="7">
        <v>3</v>
      </c>
      <c r="F11" s="7">
        <v>0</v>
      </c>
      <c r="G11" s="7">
        <v>0</v>
      </c>
      <c r="H11" s="7">
        <v>0</v>
      </c>
      <c r="I11" s="2">
        <f t="shared" si="0"/>
        <v>0</v>
      </c>
      <c r="J11" s="2">
        <f t="shared" si="1"/>
        <v>0</v>
      </c>
      <c r="K11" s="2">
        <f t="shared" si="2"/>
        <v>4</v>
      </c>
      <c r="L11" s="2">
        <f t="shared" si="3"/>
        <v>0</v>
      </c>
    </row>
    <row r="12" spans="1:12">
      <c r="A12" s="1" t="s">
        <v>10</v>
      </c>
      <c r="B12" s="7">
        <v>4</v>
      </c>
      <c r="C12" s="7">
        <v>4</v>
      </c>
      <c r="D12" s="7">
        <v>4</v>
      </c>
      <c r="E12" s="7">
        <v>4</v>
      </c>
      <c r="F12" s="7">
        <v>0</v>
      </c>
      <c r="G12" s="7">
        <v>0</v>
      </c>
      <c r="H12" s="7">
        <v>0</v>
      </c>
      <c r="I12" s="2">
        <f t="shared" si="0"/>
        <v>0</v>
      </c>
      <c r="J12" s="2">
        <f t="shared" si="1"/>
        <v>0</v>
      </c>
      <c r="K12" s="2">
        <f t="shared" si="2"/>
        <v>0</v>
      </c>
      <c r="L12" s="2">
        <f t="shared" si="3"/>
        <v>4</v>
      </c>
    </row>
    <row r="13" spans="1:12">
      <c r="A13" s="1" t="s">
        <v>11</v>
      </c>
      <c r="B13" s="7">
        <v>3</v>
      </c>
      <c r="C13" s="7">
        <v>0</v>
      </c>
      <c r="D13" s="7">
        <v>3</v>
      </c>
      <c r="E13" s="7">
        <v>3</v>
      </c>
      <c r="F13" s="7">
        <v>0</v>
      </c>
      <c r="G13" s="7">
        <v>0</v>
      </c>
      <c r="H13" s="7">
        <v>0</v>
      </c>
      <c r="I13" s="2">
        <f t="shared" si="0"/>
        <v>0</v>
      </c>
      <c r="J13" s="2">
        <f t="shared" si="1"/>
        <v>0</v>
      </c>
      <c r="K13" s="2">
        <f t="shared" si="2"/>
        <v>3</v>
      </c>
      <c r="L13" s="2">
        <f t="shared" si="3"/>
        <v>0</v>
      </c>
    </row>
    <row r="14" spans="1:12">
      <c r="A14" s="1" t="s">
        <v>12</v>
      </c>
      <c r="B14" s="7">
        <v>3</v>
      </c>
      <c r="C14" s="7">
        <v>4</v>
      </c>
      <c r="D14" s="7">
        <v>1</v>
      </c>
      <c r="E14" s="7">
        <v>3</v>
      </c>
      <c r="F14" s="7">
        <v>0</v>
      </c>
      <c r="G14" s="7">
        <v>0</v>
      </c>
      <c r="H14" s="7">
        <v>0</v>
      </c>
      <c r="I14" s="2">
        <f t="shared" si="0"/>
        <v>1</v>
      </c>
      <c r="J14" s="2">
        <f t="shared" si="1"/>
        <v>0</v>
      </c>
      <c r="K14" s="2">
        <f t="shared" si="2"/>
        <v>2</v>
      </c>
      <c r="L14" s="2">
        <f t="shared" si="3"/>
        <v>1</v>
      </c>
    </row>
    <row r="15" spans="1:12">
      <c r="A15" s="1" t="s">
        <v>13</v>
      </c>
      <c r="B15" s="7">
        <v>4</v>
      </c>
      <c r="C15" s="7">
        <v>4</v>
      </c>
      <c r="D15" s="7">
        <v>3</v>
      </c>
      <c r="E15" s="7">
        <v>4</v>
      </c>
      <c r="F15" s="7">
        <v>0</v>
      </c>
      <c r="G15" s="7">
        <v>0</v>
      </c>
      <c r="H15" s="7">
        <v>0</v>
      </c>
      <c r="I15" s="2">
        <f t="shared" si="0"/>
        <v>0</v>
      </c>
      <c r="J15" s="2">
        <f t="shared" si="1"/>
        <v>0</v>
      </c>
      <c r="K15" s="2">
        <f t="shared" si="2"/>
        <v>1</v>
      </c>
      <c r="L15" s="2">
        <f t="shared" si="3"/>
        <v>3</v>
      </c>
    </row>
    <row r="16" spans="1:12">
      <c r="A16" s="1" t="s">
        <v>14</v>
      </c>
      <c r="B16" s="7">
        <v>4</v>
      </c>
      <c r="C16" s="7">
        <v>4</v>
      </c>
      <c r="D16" s="7">
        <v>3</v>
      </c>
      <c r="E16" s="7">
        <v>4</v>
      </c>
      <c r="F16" s="7">
        <v>0</v>
      </c>
      <c r="G16" s="7">
        <v>0</v>
      </c>
      <c r="H16" s="7">
        <v>0</v>
      </c>
      <c r="I16" s="2">
        <f t="shared" si="0"/>
        <v>0</v>
      </c>
      <c r="J16" s="2">
        <f t="shared" si="1"/>
        <v>0</v>
      </c>
      <c r="K16" s="2">
        <f t="shared" si="2"/>
        <v>1</v>
      </c>
      <c r="L16" s="2">
        <f t="shared" si="3"/>
        <v>3</v>
      </c>
    </row>
    <row r="17" spans="1:12">
      <c r="A17" s="1" t="s">
        <v>15</v>
      </c>
      <c r="B17" s="7">
        <v>4</v>
      </c>
      <c r="C17" s="7">
        <v>4</v>
      </c>
      <c r="D17" s="7">
        <v>3</v>
      </c>
      <c r="E17" s="7">
        <v>4</v>
      </c>
      <c r="F17" s="7">
        <v>0</v>
      </c>
      <c r="G17" s="7">
        <v>0</v>
      </c>
      <c r="H17" s="7">
        <v>0</v>
      </c>
      <c r="I17" s="2">
        <f t="shared" si="0"/>
        <v>0</v>
      </c>
      <c r="J17" s="2">
        <f t="shared" si="1"/>
        <v>0</v>
      </c>
      <c r="K17" s="2">
        <f t="shared" si="2"/>
        <v>1</v>
      </c>
      <c r="L17" s="2">
        <f t="shared" si="3"/>
        <v>3</v>
      </c>
    </row>
    <row r="18" spans="1:12">
      <c r="A18" s="1" t="s">
        <v>16</v>
      </c>
      <c r="B18" s="7">
        <v>4</v>
      </c>
      <c r="C18" s="7">
        <v>4</v>
      </c>
      <c r="D18" s="7">
        <v>4</v>
      </c>
      <c r="E18" s="7">
        <v>4</v>
      </c>
      <c r="F18" s="7">
        <v>0</v>
      </c>
      <c r="G18" s="7">
        <v>0</v>
      </c>
      <c r="H18" s="7">
        <v>0</v>
      </c>
      <c r="I18" s="2">
        <f t="shared" si="0"/>
        <v>0</v>
      </c>
      <c r="J18" s="2">
        <f t="shared" si="1"/>
        <v>0</v>
      </c>
      <c r="K18" s="2">
        <f t="shared" si="2"/>
        <v>0</v>
      </c>
      <c r="L18" s="2">
        <f t="shared" si="3"/>
        <v>4</v>
      </c>
    </row>
    <row r="19" spans="1:12">
      <c r="A19" s="1" t="s">
        <v>17</v>
      </c>
      <c r="B19" s="7">
        <v>4</v>
      </c>
      <c r="C19" s="7">
        <v>4</v>
      </c>
      <c r="D19" s="7">
        <v>4</v>
      </c>
      <c r="E19" s="7">
        <v>4</v>
      </c>
      <c r="F19" s="7">
        <v>0</v>
      </c>
      <c r="G19" s="7">
        <v>0</v>
      </c>
      <c r="H19" s="7">
        <v>0</v>
      </c>
      <c r="I19" s="2">
        <f t="shared" si="0"/>
        <v>0</v>
      </c>
      <c r="J19" s="2">
        <f t="shared" si="1"/>
        <v>0</v>
      </c>
      <c r="K19" s="2">
        <f t="shared" si="2"/>
        <v>0</v>
      </c>
      <c r="L19" s="2">
        <f t="shared" si="3"/>
        <v>4</v>
      </c>
    </row>
    <row r="20" spans="1:12">
      <c r="A20" s="1" t="s">
        <v>18</v>
      </c>
      <c r="B20" s="7">
        <v>4</v>
      </c>
      <c r="C20" s="7">
        <v>4</v>
      </c>
      <c r="D20" s="7">
        <v>3</v>
      </c>
      <c r="E20" s="7">
        <v>2</v>
      </c>
      <c r="F20" s="7">
        <v>0</v>
      </c>
      <c r="G20" s="7">
        <v>0</v>
      </c>
      <c r="H20" s="7">
        <v>0</v>
      </c>
      <c r="I20" s="2">
        <f t="shared" si="0"/>
        <v>0</v>
      </c>
      <c r="J20" s="2">
        <f t="shared" si="1"/>
        <v>1</v>
      </c>
      <c r="K20" s="2">
        <f t="shared" si="2"/>
        <v>1</v>
      </c>
      <c r="L20" s="2">
        <f t="shared" si="3"/>
        <v>2</v>
      </c>
    </row>
    <row r="21" spans="1:12">
      <c r="A21" s="1" t="s">
        <v>19</v>
      </c>
      <c r="B21" s="7">
        <v>3</v>
      </c>
      <c r="C21" s="7">
        <v>0</v>
      </c>
      <c r="D21" s="7">
        <v>3</v>
      </c>
      <c r="E21" s="7">
        <v>3</v>
      </c>
      <c r="F21" s="7">
        <v>0</v>
      </c>
      <c r="G21" s="7">
        <v>0</v>
      </c>
      <c r="H21" s="7">
        <v>0</v>
      </c>
      <c r="I21" s="2">
        <f t="shared" si="0"/>
        <v>0</v>
      </c>
      <c r="J21" s="2">
        <f t="shared" si="1"/>
        <v>0</v>
      </c>
      <c r="K21" s="2">
        <f t="shared" si="2"/>
        <v>3</v>
      </c>
      <c r="L21" s="2">
        <f t="shared" si="3"/>
        <v>0</v>
      </c>
    </row>
    <row r="22" spans="1:12">
      <c r="A22" s="1" t="s">
        <v>20</v>
      </c>
      <c r="B22" s="7">
        <v>2</v>
      </c>
      <c r="C22" s="7">
        <v>4</v>
      </c>
      <c r="D22" s="7">
        <v>1</v>
      </c>
      <c r="E22" s="7">
        <v>1</v>
      </c>
      <c r="F22" s="7">
        <v>0</v>
      </c>
      <c r="G22" s="7">
        <v>0</v>
      </c>
      <c r="H22" s="7">
        <v>0</v>
      </c>
      <c r="I22" s="2">
        <f t="shared" si="0"/>
        <v>2</v>
      </c>
      <c r="J22" s="2">
        <f t="shared" si="1"/>
        <v>1</v>
      </c>
      <c r="K22" s="2">
        <f t="shared" si="2"/>
        <v>0</v>
      </c>
      <c r="L22" s="2">
        <f t="shared" si="3"/>
        <v>1</v>
      </c>
    </row>
    <row r="23" spans="1:12">
      <c r="A23" s="1" t="s">
        <v>21</v>
      </c>
      <c r="B23" s="7">
        <v>3</v>
      </c>
      <c r="C23" s="7">
        <v>4</v>
      </c>
      <c r="D23" s="7">
        <v>3</v>
      </c>
      <c r="E23" s="7">
        <v>4</v>
      </c>
      <c r="F23" s="7">
        <v>0</v>
      </c>
      <c r="G23" s="7">
        <v>0</v>
      </c>
      <c r="H23" s="7">
        <v>0</v>
      </c>
      <c r="I23" s="2">
        <f t="shared" si="0"/>
        <v>0</v>
      </c>
      <c r="J23" s="2">
        <f t="shared" si="1"/>
        <v>0</v>
      </c>
      <c r="K23" s="2">
        <f t="shared" si="2"/>
        <v>2</v>
      </c>
      <c r="L23" s="2">
        <f t="shared" si="3"/>
        <v>2</v>
      </c>
    </row>
    <row r="24" spans="1:12">
      <c r="A24" s="1" t="s">
        <v>22</v>
      </c>
      <c r="B24" s="7">
        <v>3</v>
      </c>
      <c r="C24" s="7">
        <v>4</v>
      </c>
      <c r="D24" s="7">
        <v>3</v>
      </c>
      <c r="E24" s="7">
        <v>4</v>
      </c>
      <c r="F24" s="7">
        <v>0</v>
      </c>
      <c r="G24" s="7">
        <v>0</v>
      </c>
      <c r="H24" s="7">
        <v>0</v>
      </c>
      <c r="I24" s="2">
        <f t="shared" si="0"/>
        <v>0</v>
      </c>
      <c r="J24" s="2">
        <f t="shared" si="1"/>
        <v>0</v>
      </c>
      <c r="K24" s="2">
        <f t="shared" si="2"/>
        <v>2</v>
      </c>
      <c r="L24" s="2">
        <f t="shared" si="3"/>
        <v>2</v>
      </c>
    </row>
    <row r="25" spans="1:12">
      <c r="A25" s="1" t="s">
        <v>23</v>
      </c>
      <c r="B25" s="7">
        <v>3</v>
      </c>
      <c r="C25" s="7">
        <v>2</v>
      </c>
      <c r="D25" s="7">
        <v>3</v>
      </c>
      <c r="E25" s="7">
        <v>2</v>
      </c>
      <c r="F25" s="7">
        <v>0</v>
      </c>
      <c r="G25" s="7">
        <v>0</v>
      </c>
      <c r="H25" s="7">
        <v>0</v>
      </c>
      <c r="I25" s="2">
        <f t="shared" si="0"/>
        <v>0</v>
      </c>
      <c r="J25" s="2">
        <f t="shared" si="1"/>
        <v>2</v>
      </c>
      <c r="K25" s="2">
        <f t="shared" si="2"/>
        <v>2</v>
      </c>
      <c r="L25" s="2">
        <f t="shared" si="3"/>
        <v>0</v>
      </c>
    </row>
    <row r="26" spans="1:12">
      <c r="A26" s="1" t="s">
        <v>24</v>
      </c>
      <c r="B26" s="7">
        <v>3</v>
      </c>
      <c r="C26" s="7">
        <v>4</v>
      </c>
      <c r="D26" s="7">
        <v>4</v>
      </c>
      <c r="E26" s="7">
        <v>4</v>
      </c>
      <c r="F26" s="7">
        <v>0</v>
      </c>
      <c r="G26" s="7">
        <v>0</v>
      </c>
      <c r="H26" s="7">
        <v>0</v>
      </c>
      <c r="I26" s="2">
        <f t="shared" si="0"/>
        <v>0</v>
      </c>
      <c r="J26" s="2">
        <f t="shared" si="1"/>
        <v>0</v>
      </c>
      <c r="K26" s="2">
        <f t="shared" si="2"/>
        <v>1</v>
      </c>
      <c r="L26" s="2">
        <f t="shared" si="3"/>
        <v>3</v>
      </c>
    </row>
    <row r="27" spans="1:12">
      <c r="A27" s="1" t="s">
        <v>25</v>
      </c>
      <c r="B27" s="7">
        <v>4</v>
      </c>
      <c r="C27" s="7">
        <v>3</v>
      </c>
      <c r="D27" s="7">
        <v>4</v>
      </c>
      <c r="E27" s="7">
        <v>4</v>
      </c>
      <c r="F27" s="7">
        <v>0</v>
      </c>
      <c r="G27" s="7">
        <v>0</v>
      </c>
      <c r="H27" s="7">
        <v>0</v>
      </c>
      <c r="I27" s="2">
        <f t="shared" si="0"/>
        <v>0</v>
      </c>
      <c r="J27" s="2">
        <f t="shared" si="1"/>
        <v>0</v>
      </c>
      <c r="K27" s="2">
        <f t="shared" si="2"/>
        <v>1</v>
      </c>
      <c r="L27" s="2">
        <f t="shared" si="3"/>
        <v>3</v>
      </c>
    </row>
    <row r="28" spans="1:12">
      <c r="A28" s="1" t="s">
        <v>26</v>
      </c>
      <c r="B28" s="7">
        <v>4</v>
      </c>
      <c r="C28" s="7">
        <v>3</v>
      </c>
      <c r="D28" s="7">
        <v>4</v>
      </c>
      <c r="E28" s="7">
        <v>4</v>
      </c>
      <c r="F28" s="7">
        <v>0</v>
      </c>
      <c r="G28" s="7">
        <v>0</v>
      </c>
      <c r="H28" s="7">
        <v>0</v>
      </c>
      <c r="I28" s="2">
        <f t="shared" si="0"/>
        <v>0</v>
      </c>
      <c r="J28" s="2">
        <f t="shared" si="1"/>
        <v>0</v>
      </c>
      <c r="K28" s="2">
        <f t="shared" si="2"/>
        <v>1</v>
      </c>
      <c r="L28" s="2">
        <f t="shared" si="3"/>
        <v>3</v>
      </c>
    </row>
    <row r="29" spans="1:12">
      <c r="A29" s="1" t="s">
        <v>27</v>
      </c>
      <c r="B29" s="7">
        <v>1</v>
      </c>
      <c r="C29" s="7">
        <v>1</v>
      </c>
      <c r="D29" s="7">
        <v>1</v>
      </c>
      <c r="E29" s="7">
        <v>3</v>
      </c>
      <c r="F29" s="7">
        <v>0</v>
      </c>
      <c r="G29" s="7">
        <v>0</v>
      </c>
      <c r="H29" s="7">
        <v>0</v>
      </c>
      <c r="I29" s="2">
        <f t="shared" si="0"/>
        <v>3</v>
      </c>
      <c r="J29" s="2">
        <f t="shared" si="1"/>
        <v>0</v>
      </c>
      <c r="K29" s="2">
        <f t="shared" si="2"/>
        <v>1</v>
      </c>
      <c r="L29" s="2">
        <f t="shared" si="3"/>
        <v>0</v>
      </c>
    </row>
    <row r="30" spans="1:12">
      <c r="A30" s="1" t="s">
        <v>28</v>
      </c>
      <c r="B30" s="7">
        <v>2</v>
      </c>
      <c r="C30" s="7">
        <v>4</v>
      </c>
      <c r="D30" s="7">
        <v>4</v>
      </c>
      <c r="E30" s="7">
        <v>3</v>
      </c>
      <c r="F30" s="7">
        <v>0</v>
      </c>
      <c r="G30" s="7">
        <v>0</v>
      </c>
      <c r="H30" s="7">
        <v>0</v>
      </c>
      <c r="I30" s="2">
        <f t="shared" si="0"/>
        <v>0</v>
      </c>
      <c r="J30" s="2">
        <f t="shared" si="1"/>
        <v>1</v>
      </c>
      <c r="K30" s="2">
        <f t="shared" si="2"/>
        <v>1</v>
      </c>
      <c r="L30" s="2">
        <f t="shared" si="3"/>
        <v>2</v>
      </c>
    </row>
    <row r="31" spans="1:12">
      <c r="A31" s="1" t="s">
        <v>29</v>
      </c>
      <c r="B31" s="7"/>
      <c r="C31" s="7"/>
      <c r="D31" s="7"/>
      <c r="E31" s="7"/>
      <c r="F31" s="7"/>
      <c r="G31" s="7"/>
      <c r="H31" s="7"/>
      <c r="I31" s="2">
        <f t="shared" si="0"/>
        <v>0</v>
      </c>
      <c r="J31" s="2">
        <f t="shared" si="1"/>
        <v>0</v>
      </c>
      <c r="K31" s="2">
        <f t="shared" si="2"/>
        <v>0</v>
      </c>
      <c r="L31" s="2">
        <f t="shared" si="3"/>
        <v>0</v>
      </c>
    </row>
    <row r="32" spans="1:12">
      <c r="A32" s="1" t="s">
        <v>30</v>
      </c>
      <c r="B32" s="7"/>
      <c r="C32" s="7"/>
      <c r="D32" s="7"/>
      <c r="E32" s="7"/>
      <c r="F32" s="7"/>
      <c r="G32" s="7"/>
      <c r="H32" s="7"/>
      <c r="I32" s="2">
        <f t="shared" si="0"/>
        <v>0</v>
      </c>
      <c r="J32" s="2">
        <f t="shared" si="1"/>
        <v>0</v>
      </c>
      <c r="K32" s="2">
        <f t="shared" si="2"/>
        <v>0</v>
      </c>
      <c r="L32" s="2">
        <f t="shared" si="3"/>
        <v>0</v>
      </c>
    </row>
    <row r="33" spans="1:12">
      <c r="A33" s="1" t="s">
        <v>31</v>
      </c>
      <c r="B33" s="7"/>
      <c r="C33" s="7"/>
      <c r="D33" s="7"/>
      <c r="E33" s="7"/>
      <c r="F33" s="7"/>
      <c r="G33" s="7"/>
      <c r="H33" s="7"/>
      <c r="I33" s="2">
        <f t="shared" si="0"/>
        <v>0</v>
      </c>
      <c r="J33" s="2">
        <f t="shared" si="1"/>
        <v>0</v>
      </c>
      <c r="K33" s="2">
        <f t="shared" si="2"/>
        <v>0</v>
      </c>
      <c r="L33" s="2">
        <f t="shared" si="3"/>
        <v>0</v>
      </c>
    </row>
    <row r="34" spans="1:12">
      <c r="A34" s="1" t="s">
        <v>32</v>
      </c>
      <c r="B34" s="7"/>
      <c r="C34" s="7"/>
      <c r="D34" s="7"/>
      <c r="E34" s="7"/>
      <c r="F34" s="7"/>
      <c r="G34" s="7"/>
      <c r="H34" s="7"/>
      <c r="I34" s="2">
        <f t="shared" si="0"/>
        <v>0</v>
      </c>
      <c r="J34" s="2">
        <f t="shared" si="1"/>
        <v>0</v>
      </c>
      <c r="K34" s="2">
        <f t="shared" si="2"/>
        <v>0</v>
      </c>
      <c r="L34" s="2">
        <f t="shared" si="3"/>
        <v>0</v>
      </c>
    </row>
    <row r="35" spans="1:12">
      <c r="A35" s="1" t="s">
        <v>33</v>
      </c>
      <c r="B35" s="7"/>
      <c r="C35" s="7"/>
      <c r="D35" s="7"/>
      <c r="E35" s="7"/>
      <c r="F35" s="7"/>
      <c r="G35" s="7"/>
      <c r="H35" s="7"/>
      <c r="I35" s="2">
        <f t="shared" si="0"/>
        <v>0</v>
      </c>
      <c r="J35" s="2">
        <f t="shared" si="1"/>
        <v>0</v>
      </c>
      <c r="K35" s="2">
        <f t="shared" si="2"/>
        <v>0</v>
      </c>
      <c r="L35" s="2">
        <f t="shared" si="3"/>
        <v>0</v>
      </c>
    </row>
    <row r="36" spans="1:12">
      <c r="A36" s="1" t="s">
        <v>34</v>
      </c>
      <c r="B36" s="7"/>
      <c r="C36" s="7"/>
      <c r="D36" s="7"/>
      <c r="E36" s="7"/>
      <c r="F36" s="7"/>
      <c r="G36" s="7"/>
      <c r="H36" s="7"/>
      <c r="I36" s="2">
        <f t="shared" si="0"/>
        <v>0</v>
      </c>
      <c r="J36" s="2">
        <f t="shared" si="1"/>
        <v>0</v>
      </c>
      <c r="K36" s="2">
        <f t="shared" si="2"/>
        <v>0</v>
      </c>
      <c r="L36" s="2">
        <f t="shared" si="3"/>
        <v>0</v>
      </c>
    </row>
    <row r="37" spans="1:12">
      <c r="A37" s="1" t="s">
        <v>44</v>
      </c>
      <c r="B37" s="7"/>
      <c r="C37" s="7"/>
      <c r="D37" s="7"/>
      <c r="E37" s="7"/>
      <c r="F37" s="7"/>
      <c r="G37" s="7"/>
      <c r="H37" s="7"/>
      <c r="I37" s="2">
        <f t="shared" si="0"/>
        <v>0</v>
      </c>
      <c r="J37" s="2">
        <f t="shared" si="1"/>
        <v>0</v>
      </c>
      <c r="K37" s="2">
        <f t="shared" si="2"/>
        <v>0</v>
      </c>
      <c r="L37" s="2">
        <f t="shared" si="3"/>
        <v>0</v>
      </c>
    </row>
    <row r="38" spans="1:12">
      <c r="A38" s="1" t="s">
        <v>45</v>
      </c>
      <c r="B38" s="7"/>
      <c r="C38" s="7"/>
      <c r="D38" s="7"/>
      <c r="E38" s="7"/>
      <c r="F38" s="7"/>
      <c r="G38" s="7"/>
      <c r="H38" s="7"/>
      <c r="I38" s="2">
        <f t="shared" si="0"/>
        <v>0</v>
      </c>
      <c r="J38" s="2">
        <f t="shared" si="1"/>
        <v>0</v>
      </c>
      <c r="K38" s="2">
        <f t="shared" si="2"/>
        <v>0</v>
      </c>
      <c r="L38" s="2">
        <f t="shared" si="3"/>
        <v>0</v>
      </c>
    </row>
    <row r="39" spans="1:12">
      <c r="A39" s="1" t="s">
        <v>46</v>
      </c>
      <c r="B39" s="7"/>
      <c r="C39" s="7"/>
      <c r="D39" s="7"/>
      <c r="E39" s="7"/>
      <c r="F39" s="7"/>
      <c r="G39" s="7"/>
      <c r="H39" s="7"/>
      <c r="I39" s="2">
        <f t="shared" ref="I39:I70" si="4">COUNTIF(B39:H39,"=1")</f>
        <v>0</v>
      </c>
      <c r="J39" s="2">
        <f t="shared" ref="J39:J63" si="5">COUNTIF(B39:H39,"=2")</f>
        <v>0</v>
      </c>
      <c r="K39" s="2">
        <f t="shared" ref="K39:K63" si="6">COUNTIF(B39:H39,"=3")</f>
        <v>0</v>
      </c>
      <c r="L39" s="2">
        <f t="shared" ref="L39:L63" si="7">COUNTIF(B39:H39,"=4")</f>
        <v>0</v>
      </c>
    </row>
    <row r="40" spans="1:12">
      <c r="A40" s="1" t="s">
        <v>47</v>
      </c>
      <c r="B40" s="7"/>
      <c r="C40" s="7"/>
      <c r="D40" s="7"/>
      <c r="E40" s="7"/>
      <c r="F40" s="7"/>
      <c r="G40" s="7"/>
      <c r="H40" s="7"/>
      <c r="I40" s="2">
        <f t="shared" si="4"/>
        <v>0</v>
      </c>
      <c r="J40" s="2">
        <f t="shared" si="5"/>
        <v>0</v>
      </c>
      <c r="K40" s="2">
        <f t="shared" si="6"/>
        <v>0</v>
      </c>
      <c r="L40" s="2">
        <f t="shared" si="7"/>
        <v>0</v>
      </c>
    </row>
    <row r="41" spans="1:12">
      <c r="A41" s="1" t="s">
        <v>48</v>
      </c>
      <c r="B41" s="7"/>
      <c r="C41" s="7"/>
      <c r="D41" s="7"/>
      <c r="E41" s="7"/>
      <c r="F41" s="7"/>
      <c r="G41" s="7"/>
      <c r="H41" s="7"/>
      <c r="I41" s="2">
        <f t="shared" si="4"/>
        <v>0</v>
      </c>
      <c r="J41" s="2">
        <f t="shared" si="5"/>
        <v>0</v>
      </c>
      <c r="K41" s="2">
        <f t="shared" si="6"/>
        <v>0</v>
      </c>
      <c r="L41" s="2">
        <f t="shared" si="7"/>
        <v>0</v>
      </c>
    </row>
    <row r="42" spans="1:12">
      <c r="A42" s="1" t="s">
        <v>49</v>
      </c>
      <c r="B42" s="7"/>
      <c r="C42" s="7"/>
      <c r="D42" s="7"/>
      <c r="E42" s="7"/>
      <c r="F42" s="7"/>
      <c r="G42" s="7"/>
      <c r="H42" s="7"/>
      <c r="I42" s="2">
        <f t="shared" si="4"/>
        <v>0</v>
      </c>
      <c r="J42" s="2">
        <f t="shared" si="5"/>
        <v>0</v>
      </c>
      <c r="K42" s="2">
        <f t="shared" si="6"/>
        <v>0</v>
      </c>
      <c r="L42" s="2">
        <f t="shared" si="7"/>
        <v>0</v>
      </c>
    </row>
    <row r="43" spans="1:12">
      <c r="A43" s="1" t="s">
        <v>50</v>
      </c>
      <c r="B43" s="7"/>
      <c r="C43" s="7"/>
      <c r="D43" s="7"/>
      <c r="E43" s="7"/>
      <c r="F43" s="7"/>
      <c r="G43" s="7"/>
      <c r="H43" s="7"/>
      <c r="I43" s="2">
        <f t="shared" si="4"/>
        <v>0</v>
      </c>
      <c r="J43" s="2">
        <f t="shared" si="5"/>
        <v>0</v>
      </c>
      <c r="K43" s="2">
        <f t="shared" si="6"/>
        <v>0</v>
      </c>
      <c r="L43" s="2">
        <f t="shared" si="7"/>
        <v>0</v>
      </c>
    </row>
    <row r="44" spans="1:12">
      <c r="A44" s="1" t="s">
        <v>51</v>
      </c>
      <c r="B44" s="7"/>
      <c r="C44" s="7"/>
      <c r="D44" s="7"/>
      <c r="E44" s="7"/>
      <c r="F44" s="7"/>
      <c r="G44" s="7"/>
      <c r="H44" s="7"/>
      <c r="I44" s="2">
        <f t="shared" si="4"/>
        <v>0</v>
      </c>
      <c r="J44" s="2">
        <f t="shared" si="5"/>
        <v>0</v>
      </c>
      <c r="K44" s="2">
        <f t="shared" si="6"/>
        <v>0</v>
      </c>
      <c r="L44" s="2">
        <f t="shared" si="7"/>
        <v>0</v>
      </c>
    </row>
    <row r="45" spans="1:12">
      <c r="A45" s="1" t="s">
        <v>52</v>
      </c>
      <c r="B45" s="7"/>
      <c r="C45" s="7"/>
      <c r="D45" s="7"/>
      <c r="E45" s="7"/>
      <c r="F45" s="7"/>
      <c r="G45" s="7"/>
      <c r="H45" s="7"/>
      <c r="I45" s="2">
        <f t="shared" si="4"/>
        <v>0</v>
      </c>
      <c r="J45" s="2">
        <f t="shared" si="5"/>
        <v>0</v>
      </c>
      <c r="K45" s="2">
        <f t="shared" si="6"/>
        <v>0</v>
      </c>
      <c r="L45" s="2">
        <f t="shared" si="7"/>
        <v>0</v>
      </c>
    </row>
    <row r="46" spans="1:12">
      <c r="A46" s="1" t="s">
        <v>53</v>
      </c>
      <c r="B46" s="7"/>
      <c r="C46" s="7"/>
      <c r="D46" s="7"/>
      <c r="E46" s="7"/>
      <c r="F46" s="7"/>
      <c r="G46" s="7"/>
      <c r="H46" s="7"/>
      <c r="I46" s="2">
        <f t="shared" si="4"/>
        <v>0</v>
      </c>
      <c r="J46" s="2">
        <f t="shared" si="5"/>
        <v>0</v>
      </c>
      <c r="K46" s="2">
        <f t="shared" si="6"/>
        <v>0</v>
      </c>
      <c r="L46" s="2">
        <f t="shared" si="7"/>
        <v>0</v>
      </c>
    </row>
    <row r="47" spans="1:12">
      <c r="A47" s="1" t="s">
        <v>54</v>
      </c>
      <c r="B47" s="7"/>
      <c r="C47" s="7"/>
      <c r="D47" s="7"/>
      <c r="E47" s="7"/>
      <c r="F47" s="7"/>
      <c r="G47" s="7"/>
      <c r="H47" s="7"/>
      <c r="I47" s="2">
        <f t="shared" si="4"/>
        <v>0</v>
      </c>
      <c r="J47" s="2">
        <f t="shared" si="5"/>
        <v>0</v>
      </c>
      <c r="K47" s="2">
        <f t="shared" si="6"/>
        <v>0</v>
      </c>
      <c r="L47" s="2">
        <f t="shared" si="7"/>
        <v>0</v>
      </c>
    </row>
    <row r="48" spans="1:12">
      <c r="A48" s="1" t="s">
        <v>55</v>
      </c>
      <c r="B48" s="7"/>
      <c r="C48" s="7"/>
      <c r="D48" s="7"/>
      <c r="E48" s="7"/>
      <c r="F48" s="7"/>
      <c r="G48" s="7"/>
      <c r="H48" s="7"/>
      <c r="I48" s="2">
        <f t="shared" si="4"/>
        <v>0</v>
      </c>
      <c r="J48" s="2">
        <f t="shared" si="5"/>
        <v>0</v>
      </c>
      <c r="K48" s="2">
        <f t="shared" si="6"/>
        <v>0</v>
      </c>
      <c r="L48" s="2">
        <f t="shared" si="7"/>
        <v>0</v>
      </c>
    </row>
    <row r="49" spans="1:12">
      <c r="A49" s="1" t="s">
        <v>56</v>
      </c>
      <c r="B49" s="7"/>
      <c r="C49" s="7"/>
      <c r="D49" s="7"/>
      <c r="E49" s="7"/>
      <c r="F49" s="7"/>
      <c r="G49" s="7"/>
      <c r="H49" s="7"/>
      <c r="I49" s="2">
        <f t="shared" si="4"/>
        <v>0</v>
      </c>
      <c r="J49" s="2">
        <f t="shared" si="5"/>
        <v>0</v>
      </c>
      <c r="K49" s="2">
        <f t="shared" si="6"/>
        <v>0</v>
      </c>
      <c r="L49" s="2">
        <f t="shared" si="7"/>
        <v>0</v>
      </c>
    </row>
    <row r="50" spans="1:12">
      <c r="A50" s="1" t="s">
        <v>57</v>
      </c>
      <c r="B50" s="7"/>
      <c r="C50" s="7"/>
      <c r="D50" s="7"/>
      <c r="E50" s="7"/>
      <c r="F50" s="7"/>
      <c r="G50" s="7"/>
      <c r="H50" s="7"/>
      <c r="I50" s="2">
        <f t="shared" si="4"/>
        <v>0</v>
      </c>
      <c r="J50" s="2">
        <f t="shared" si="5"/>
        <v>0</v>
      </c>
      <c r="K50" s="2">
        <f t="shared" si="6"/>
        <v>0</v>
      </c>
      <c r="L50" s="2">
        <f t="shared" si="7"/>
        <v>0</v>
      </c>
    </row>
    <row r="51" spans="1:12">
      <c r="A51" s="1" t="s">
        <v>58</v>
      </c>
      <c r="B51" s="7"/>
      <c r="C51" s="7"/>
      <c r="D51" s="7"/>
      <c r="E51" s="7"/>
      <c r="F51" s="7"/>
      <c r="G51" s="7"/>
      <c r="H51" s="7"/>
      <c r="I51" s="2">
        <f t="shared" si="4"/>
        <v>0</v>
      </c>
      <c r="J51" s="2">
        <f t="shared" si="5"/>
        <v>0</v>
      </c>
      <c r="K51" s="2">
        <f t="shared" si="6"/>
        <v>0</v>
      </c>
      <c r="L51" s="2">
        <f t="shared" si="7"/>
        <v>0</v>
      </c>
    </row>
    <row r="52" spans="1:12">
      <c r="A52" s="1" t="s">
        <v>59</v>
      </c>
      <c r="B52" s="7"/>
      <c r="C52" s="7"/>
      <c r="D52" s="7"/>
      <c r="E52" s="7"/>
      <c r="F52" s="7"/>
      <c r="G52" s="7"/>
      <c r="H52" s="7"/>
      <c r="I52" s="2">
        <f t="shared" si="4"/>
        <v>0</v>
      </c>
      <c r="J52" s="2">
        <f t="shared" si="5"/>
        <v>0</v>
      </c>
      <c r="K52" s="2">
        <f t="shared" si="6"/>
        <v>0</v>
      </c>
      <c r="L52" s="2">
        <f t="shared" si="7"/>
        <v>0</v>
      </c>
    </row>
    <row r="53" spans="1:12">
      <c r="A53" s="1" t="s">
        <v>60</v>
      </c>
      <c r="B53" s="7"/>
      <c r="C53" s="7"/>
      <c r="D53" s="7"/>
      <c r="E53" s="7"/>
      <c r="F53" s="7"/>
      <c r="G53" s="7"/>
      <c r="H53" s="7"/>
      <c r="I53" s="2">
        <f t="shared" si="4"/>
        <v>0</v>
      </c>
      <c r="J53" s="2">
        <f t="shared" si="5"/>
        <v>0</v>
      </c>
      <c r="K53" s="2">
        <f t="shared" si="6"/>
        <v>0</v>
      </c>
      <c r="L53" s="2">
        <f t="shared" si="7"/>
        <v>0</v>
      </c>
    </row>
    <row r="54" spans="1:12">
      <c r="A54" s="1" t="s">
        <v>61</v>
      </c>
      <c r="B54" s="7"/>
      <c r="C54" s="7"/>
      <c r="D54" s="7"/>
      <c r="E54" s="7"/>
      <c r="F54" s="7"/>
      <c r="G54" s="7"/>
      <c r="H54" s="7"/>
      <c r="I54" s="2">
        <f t="shared" si="4"/>
        <v>0</v>
      </c>
      <c r="J54" s="2">
        <f t="shared" si="5"/>
        <v>0</v>
      </c>
      <c r="K54" s="2">
        <f t="shared" si="6"/>
        <v>0</v>
      </c>
      <c r="L54" s="2">
        <f t="shared" si="7"/>
        <v>0</v>
      </c>
    </row>
    <row r="55" spans="1:12">
      <c r="A55" s="1" t="s">
        <v>62</v>
      </c>
      <c r="B55" s="7"/>
      <c r="C55" s="7"/>
      <c r="D55" s="7"/>
      <c r="E55" s="7"/>
      <c r="F55" s="7"/>
      <c r="G55" s="7"/>
      <c r="H55" s="7"/>
      <c r="I55" s="2">
        <f t="shared" si="4"/>
        <v>0</v>
      </c>
      <c r="J55" s="2">
        <f t="shared" si="5"/>
        <v>0</v>
      </c>
      <c r="K55" s="2">
        <f t="shared" si="6"/>
        <v>0</v>
      </c>
      <c r="L55" s="2">
        <f t="shared" si="7"/>
        <v>0</v>
      </c>
    </row>
    <row r="56" spans="1:12">
      <c r="A56" s="1" t="s">
        <v>63</v>
      </c>
      <c r="B56" s="7"/>
      <c r="C56" s="7"/>
      <c r="D56" s="7"/>
      <c r="E56" s="7"/>
      <c r="F56" s="7"/>
      <c r="G56" s="7"/>
      <c r="H56" s="7"/>
      <c r="I56" s="2">
        <f t="shared" si="4"/>
        <v>0</v>
      </c>
      <c r="J56" s="2">
        <f t="shared" si="5"/>
        <v>0</v>
      </c>
      <c r="K56" s="2">
        <f t="shared" si="6"/>
        <v>0</v>
      </c>
      <c r="L56" s="2">
        <f t="shared" si="7"/>
        <v>0</v>
      </c>
    </row>
    <row r="57" spans="1:12">
      <c r="A57" s="1" t="s">
        <v>75</v>
      </c>
      <c r="B57" s="7"/>
      <c r="C57" s="7"/>
      <c r="D57" s="7"/>
      <c r="E57" s="7"/>
      <c r="F57" s="7"/>
      <c r="G57" s="7"/>
      <c r="H57" s="7"/>
      <c r="I57" s="2">
        <f t="shared" si="4"/>
        <v>0</v>
      </c>
      <c r="J57" s="2">
        <f t="shared" si="5"/>
        <v>0</v>
      </c>
      <c r="K57" s="2">
        <f t="shared" si="6"/>
        <v>0</v>
      </c>
      <c r="L57" s="2">
        <f t="shared" si="7"/>
        <v>0</v>
      </c>
    </row>
    <row r="58" spans="1:12">
      <c r="A58" s="1" t="s">
        <v>76</v>
      </c>
      <c r="B58" s="7"/>
      <c r="C58" s="7"/>
      <c r="D58" s="7"/>
      <c r="E58" s="7"/>
      <c r="F58" s="7"/>
      <c r="G58" s="7"/>
      <c r="H58" s="7"/>
      <c r="I58" s="2">
        <f t="shared" si="4"/>
        <v>0</v>
      </c>
      <c r="J58" s="2">
        <f t="shared" si="5"/>
        <v>0</v>
      </c>
      <c r="K58" s="2">
        <f t="shared" si="6"/>
        <v>0</v>
      </c>
      <c r="L58" s="2">
        <f t="shared" si="7"/>
        <v>0</v>
      </c>
    </row>
    <row r="59" spans="1:12">
      <c r="A59" s="1" t="s">
        <v>77</v>
      </c>
      <c r="B59" s="7"/>
      <c r="C59" s="7"/>
      <c r="D59" s="7"/>
      <c r="E59" s="7"/>
      <c r="F59" s="7"/>
      <c r="G59" s="7"/>
      <c r="H59" s="7"/>
      <c r="I59" s="2">
        <f t="shared" si="4"/>
        <v>0</v>
      </c>
      <c r="J59" s="2">
        <f t="shared" si="5"/>
        <v>0</v>
      </c>
      <c r="K59" s="2">
        <f t="shared" si="6"/>
        <v>0</v>
      </c>
      <c r="L59" s="2">
        <f t="shared" si="7"/>
        <v>0</v>
      </c>
    </row>
    <row r="60" spans="1:12">
      <c r="A60" s="1" t="s">
        <v>78</v>
      </c>
      <c r="B60" s="7"/>
      <c r="C60" s="7"/>
      <c r="D60" s="7"/>
      <c r="E60" s="7"/>
      <c r="F60" s="7"/>
      <c r="G60" s="7"/>
      <c r="H60" s="7"/>
      <c r="I60" s="2">
        <f t="shared" si="4"/>
        <v>0</v>
      </c>
      <c r="J60" s="2">
        <f t="shared" si="5"/>
        <v>0</v>
      </c>
      <c r="K60" s="2">
        <f t="shared" si="6"/>
        <v>0</v>
      </c>
      <c r="L60" s="2">
        <f t="shared" si="7"/>
        <v>0</v>
      </c>
    </row>
    <row r="61" spans="1:12">
      <c r="A61" s="1" t="s">
        <v>79</v>
      </c>
      <c r="B61" s="7"/>
      <c r="C61" s="7"/>
      <c r="D61" s="7"/>
      <c r="E61" s="7"/>
      <c r="F61" s="7"/>
      <c r="G61" s="7"/>
      <c r="H61" s="7"/>
      <c r="I61" s="2">
        <f t="shared" si="4"/>
        <v>0</v>
      </c>
      <c r="J61" s="2">
        <f t="shared" si="5"/>
        <v>0</v>
      </c>
      <c r="K61" s="2">
        <f t="shared" si="6"/>
        <v>0</v>
      </c>
      <c r="L61" s="2">
        <f t="shared" si="7"/>
        <v>0</v>
      </c>
    </row>
    <row r="62" spans="1:12">
      <c r="A62" s="1" t="s">
        <v>80</v>
      </c>
      <c r="B62" s="7"/>
      <c r="C62" s="7"/>
      <c r="D62" s="7"/>
      <c r="E62" s="7"/>
      <c r="F62" s="7"/>
      <c r="G62" s="7"/>
      <c r="H62" s="7"/>
      <c r="I62" s="2">
        <f t="shared" si="4"/>
        <v>0</v>
      </c>
      <c r="J62" s="2">
        <f t="shared" si="5"/>
        <v>0</v>
      </c>
      <c r="K62" s="2">
        <f t="shared" si="6"/>
        <v>0</v>
      </c>
      <c r="L62" s="2">
        <f t="shared" si="7"/>
        <v>0</v>
      </c>
    </row>
    <row r="63" spans="1:12">
      <c r="A63" s="1" t="s">
        <v>81</v>
      </c>
      <c r="B63" s="7"/>
      <c r="C63" s="7"/>
      <c r="D63" s="7"/>
      <c r="E63" s="7"/>
      <c r="F63" s="7"/>
      <c r="G63" s="7"/>
      <c r="H63" s="7"/>
      <c r="I63" s="2">
        <f t="shared" si="4"/>
        <v>0</v>
      </c>
      <c r="J63" s="2">
        <f t="shared" si="5"/>
        <v>0</v>
      </c>
      <c r="K63" s="2">
        <f t="shared" si="6"/>
        <v>0</v>
      </c>
      <c r="L63" s="2">
        <f t="shared" si="7"/>
        <v>0</v>
      </c>
    </row>
    <row r="64" spans="1:12">
      <c r="A64" s="1" t="s">
        <v>82</v>
      </c>
      <c r="B64" s="7"/>
      <c r="C64" s="7"/>
      <c r="D64" s="7"/>
      <c r="E64" s="7"/>
      <c r="F64" s="7"/>
      <c r="G64" s="7"/>
      <c r="H64" s="7"/>
      <c r="I64" s="2"/>
      <c r="J64" s="2"/>
      <c r="K64" s="2"/>
      <c r="L64" s="2"/>
    </row>
    <row r="65" spans="1:13">
      <c r="A65" s="1" t="s">
        <v>83</v>
      </c>
      <c r="B65" s="7"/>
      <c r="C65" s="7"/>
      <c r="D65" s="7"/>
      <c r="E65" s="7"/>
      <c r="F65" s="7"/>
      <c r="G65" s="7"/>
      <c r="H65" s="7"/>
      <c r="I65" s="2"/>
      <c r="J65" s="2"/>
      <c r="K65" s="2"/>
      <c r="L65" s="2"/>
    </row>
    <row r="66" spans="1:13">
      <c r="A66" s="1" t="s">
        <v>84</v>
      </c>
      <c r="B66" s="7"/>
      <c r="C66" s="7"/>
      <c r="D66" s="7"/>
      <c r="E66" s="7"/>
      <c r="F66" s="7"/>
      <c r="G66" s="7"/>
      <c r="H66" s="7"/>
      <c r="I66" s="2"/>
      <c r="J66" s="2"/>
      <c r="K66" s="2"/>
      <c r="L66" s="2"/>
    </row>
    <row r="67" spans="1:13">
      <c r="A67" s="17" t="s">
        <v>65</v>
      </c>
      <c r="B67" s="18">
        <f>60-COUNTIF(B7:B66,"")</f>
        <v>24</v>
      </c>
      <c r="C67" s="22" t="s">
        <v>85</v>
      </c>
      <c r="D67" s="23">
        <f>B67*4*4</f>
        <v>384</v>
      </c>
      <c r="E67" s="24" t="s">
        <v>86</v>
      </c>
      <c r="F67" s="26">
        <f>SUM(B7:H66)</f>
        <v>310</v>
      </c>
      <c r="G67" s="27">
        <f>F67/D67</f>
        <v>0.80729166666666663</v>
      </c>
      <c r="H67" s="25"/>
      <c r="I67" s="16">
        <f>SUM(I7:I66)</f>
        <v>6</v>
      </c>
      <c r="J67" s="6">
        <f t="shared" ref="J67:L67" si="8">SUM(J7:J66)</f>
        <v>7</v>
      </c>
      <c r="K67" s="6">
        <f t="shared" si="8"/>
        <v>34</v>
      </c>
      <c r="L67" s="6">
        <f t="shared" si="8"/>
        <v>47</v>
      </c>
      <c r="M67" s="5"/>
    </row>
    <row r="68" spans="1:13" s="11" customFormat="1">
      <c r="A68" s="17" t="s">
        <v>64</v>
      </c>
      <c r="B68" s="18">
        <f>COUNTIF(B7:B66,"&gt;0")</f>
        <v>24</v>
      </c>
      <c r="C68" s="18">
        <f t="shared" ref="C68:H68" si="9">COUNTIF(C7:C66,"&gt;0")</f>
        <v>22</v>
      </c>
      <c r="D68" s="18">
        <f t="shared" si="9"/>
        <v>24</v>
      </c>
      <c r="E68" s="18">
        <f t="shared" si="9"/>
        <v>24</v>
      </c>
      <c r="F68" s="18">
        <f t="shared" si="9"/>
        <v>0</v>
      </c>
      <c r="G68" s="18">
        <f t="shared" si="9"/>
        <v>0</v>
      </c>
      <c r="H68" s="18">
        <f t="shared" si="9"/>
        <v>0</v>
      </c>
      <c r="I68" s="12"/>
      <c r="J68" s="12"/>
      <c r="K68" s="12"/>
      <c r="L68" s="12"/>
      <c r="M68" s="13"/>
    </row>
    <row r="69" spans="1:13" s="11" customFormat="1">
      <c r="A69" s="17" t="s">
        <v>66</v>
      </c>
      <c r="B69" s="18">
        <f t="shared" ref="B69:H69" si="10">SUM(B7:B66)/B68</f>
        <v>3.25</v>
      </c>
      <c r="C69" s="18">
        <f t="shared" si="10"/>
        <v>3.5454545454545454</v>
      </c>
      <c r="D69" s="18">
        <f t="shared" si="10"/>
        <v>3.125</v>
      </c>
      <c r="E69" s="18">
        <f t="shared" si="10"/>
        <v>3.2916666666666665</v>
      </c>
      <c r="F69" s="18" t="e">
        <f t="shared" si="10"/>
        <v>#DIV/0!</v>
      </c>
      <c r="G69" s="18" t="e">
        <f t="shared" si="10"/>
        <v>#DIV/0!</v>
      </c>
      <c r="H69" s="18" t="e">
        <f t="shared" si="10"/>
        <v>#DIV/0!</v>
      </c>
      <c r="I69" s="12"/>
      <c r="J69" s="12"/>
      <c r="K69" s="12"/>
      <c r="L69" s="12"/>
      <c r="M69" s="13"/>
    </row>
    <row r="70" spans="1:13">
      <c r="A70" s="10"/>
      <c r="B70" s="15"/>
      <c r="C70" s="15"/>
      <c r="D70" s="15"/>
      <c r="E70" s="15"/>
      <c r="F70" s="15"/>
      <c r="G70" s="15"/>
      <c r="H70" s="15"/>
    </row>
    <row r="72" spans="1:13">
      <c r="A72" s="32" t="s">
        <v>98</v>
      </c>
      <c r="B72" s="32"/>
      <c r="C72" s="32"/>
      <c r="D72" s="32"/>
      <c r="E72" s="32"/>
      <c r="F72" s="32"/>
      <c r="G72" s="32"/>
      <c r="H72" s="32"/>
      <c r="I72" s="9" t="s">
        <v>43</v>
      </c>
    </row>
    <row r="73" spans="1:13">
      <c r="A73" s="14" t="s">
        <v>0</v>
      </c>
      <c r="B73" s="2">
        <f>COUNTIF(B7:B66,"=1")</f>
        <v>1</v>
      </c>
      <c r="C73" s="2">
        <f t="shared" ref="C73:H73" si="11">COUNTIF(C7:C66,"=1")</f>
        <v>1</v>
      </c>
      <c r="D73" s="2">
        <f t="shared" si="11"/>
        <v>3</v>
      </c>
      <c r="E73" s="2">
        <f t="shared" si="11"/>
        <v>1</v>
      </c>
      <c r="F73" s="2">
        <f t="shared" si="11"/>
        <v>0</v>
      </c>
      <c r="G73" s="2">
        <f t="shared" si="11"/>
        <v>0</v>
      </c>
      <c r="H73" s="2">
        <f t="shared" si="11"/>
        <v>0</v>
      </c>
      <c r="I73" s="21">
        <f>SUM(B73:H73)</f>
        <v>6</v>
      </c>
      <c r="J73" s="20">
        <f>I73/$I$77</f>
        <v>6.3829787234042548E-2</v>
      </c>
    </row>
    <row r="74" spans="1:13">
      <c r="A74" s="14" t="s">
        <v>1</v>
      </c>
      <c r="B74" s="2">
        <f>COUNTIF(B7:B66,"=2")</f>
        <v>3</v>
      </c>
      <c r="C74" s="2">
        <f t="shared" ref="C74:H74" si="12">COUNTIF(C7:C66,"=2")</f>
        <v>1</v>
      </c>
      <c r="D74" s="2">
        <f t="shared" si="12"/>
        <v>0</v>
      </c>
      <c r="E74" s="2">
        <f t="shared" si="12"/>
        <v>3</v>
      </c>
      <c r="F74" s="2">
        <f t="shared" si="12"/>
        <v>0</v>
      </c>
      <c r="G74" s="2">
        <f t="shared" si="12"/>
        <v>0</v>
      </c>
      <c r="H74" s="2">
        <f t="shared" si="12"/>
        <v>0</v>
      </c>
      <c r="I74" s="21">
        <f>SUM(B74:H74)</f>
        <v>7</v>
      </c>
      <c r="J74" s="20">
        <f t="shared" ref="J74:J77" si="13">I74/$I$77</f>
        <v>7.4468085106382975E-2</v>
      </c>
    </row>
    <row r="75" spans="1:13">
      <c r="A75" s="14" t="s">
        <v>2</v>
      </c>
      <c r="B75" s="2">
        <f>COUNTIF(B7:B66,"=3")</f>
        <v>9</v>
      </c>
      <c r="C75" s="2">
        <f t="shared" ref="C75:H75" si="14">COUNTIF(C7:C66,"=3")</f>
        <v>5</v>
      </c>
      <c r="D75" s="2">
        <f t="shared" si="14"/>
        <v>12</v>
      </c>
      <c r="E75" s="2">
        <f t="shared" si="14"/>
        <v>8</v>
      </c>
      <c r="F75" s="2">
        <f t="shared" si="14"/>
        <v>0</v>
      </c>
      <c r="G75" s="2">
        <f t="shared" si="14"/>
        <v>0</v>
      </c>
      <c r="H75" s="2">
        <f t="shared" si="14"/>
        <v>0</v>
      </c>
      <c r="I75" s="21">
        <f>SUM(B75:H75)</f>
        <v>34</v>
      </c>
      <c r="J75" s="20">
        <f t="shared" si="13"/>
        <v>0.36170212765957449</v>
      </c>
    </row>
    <row r="76" spans="1:13">
      <c r="A76" s="14" t="s">
        <v>3</v>
      </c>
      <c r="B76" s="2">
        <f>COUNTIF(B7:B66,"=4")</f>
        <v>11</v>
      </c>
      <c r="C76" s="2">
        <f t="shared" ref="C76:H76" si="15">COUNTIF(C7:C66,"=4")</f>
        <v>15</v>
      </c>
      <c r="D76" s="2">
        <f t="shared" si="15"/>
        <v>9</v>
      </c>
      <c r="E76" s="2">
        <f t="shared" si="15"/>
        <v>12</v>
      </c>
      <c r="F76" s="2">
        <f t="shared" si="15"/>
        <v>0</v>
      </c>
      <c r="G76" s="2">
        <f t="shared" si="15"/>
        <v>0</v>
      </c>
      <c r="H76" s="2">
        <f t="shared" si="15"/>
        <v>0</v>
      </c>
      <c r="I76" s="21">
        <f>SUM(B76:H76)</f>
        <v>47</v>
      </c>
      <c r="J76" s="20">
        <f t="shared" si="13"/>
        <v>0.5</v>
      </c>
    </row>
    <row r="77" spans="1:13">
      <c r="I77" s="6">
        <f>SUM(I73:I76)</f>
        <v>94</v>
      </c>
      <c r="J77" s="19">
        <f t="shared" si="13"/>
        <v>1</v>
      </c>
    </row>
  </sheetData>
  <sheetProtection password="E868" sheet="1" objects="1" scenarios="1"/>
  <mergeCells count="9">
    <mergeCell ref="G2:G6"/>
    <mergeCell ref="H2:H6"/>
    <mergeCell ref="A72:H72"/>
    <mergeCell ref="A2:A6"/>
    <mergeCell ref="B2:B6"/>
    <mergeCell ref="C2:C6"/>
    <mergeCell ref="D2:D6"/>
    <mergeCell ref="E2:E6"/>
    <mergeCell ref="F2:F6"/>
  </mergeCells>
  <pageMargins left="0.18" right="0.12" top="0.43" bottom="0.36" header="0.31496062992125984" footer="0.25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abSelected="1" topLeftCell="C7" workbookViewId="0">
      <selection activeCell="V20" sqref="V20"/>
    </sheetView>
  </sheetViews>
  <sheetFormatPr defaultRowHeight="15"/>
  <cols>
    <col min="1" max="1" width="11.42578125" bestFit="1" customWidth="1"/>
    <col min="2" max="2" width="7" bestFit="1" customWidth="1"/>
    <col min="3" max="3" width="12.28515625" bestFit="1" customWidth="1"/>
    <col min="4" max="4" width="9.5703125" bestFit="1" customWidth="1"/>
    <col min="5" max="5" width="15.85546875" bestFit="1" customWidth="1"/>
    <col min="6" max="6" width="9.5703125" bestFit="1" customWidth="1"/>
    <col min="7" max="7" width="7.140625" bestFit="1" customWidth="1"/>
    <col min="8" max="8" width="7" bestFit="1" customWidth="1"/>
    <col min="9" max="9" width="6" bestFit="1" customWidth="1"/>
    <col min="10" max="10" width="7.140625" bestFit="1" customWidth="1"/>
    <col min="11" max="11" width="1.140625" customWidth="1"/>
    <col min="13" max="13" width="11.140625" bestFit="1" customWidth="1"/>
  </cols>
  <sheetData>
    <row r="1" spans="1:15">
      <c r="A1" s="29" t="s">
        <v>89</v>
      </c>
    </row>
    <row r="2" spans="1:15">
      <c r="M2" s="34" t="s">
        <v>95</v>
      </c>
      <c r="N2" s="34"/>
      <c r="O2" s="34"/>
    </row>
    <row r="3" spans="1:15">
      <c r="A3" s="17" t="s">
        <v>65</v>
      </c>
      <c r="B3" s="18">
        <v>43</v>
      </c>
      <c r="C3" s="22" t="s">
        <v>85</v>
      </c>
      <c r="D3" s="23">
        <v>1204</v>
      </c>
      <c r="E3" s="24" t="s">
        <v>86</v>
      </c>
      <c r="F3" s="26">
        <v>940</v>
      </c>
      <c r="G3" s="27">
        <v>0.78073089700996678</v>
      </c>
      <c r="H3" s="25"/>
      <c r="M3" s="3" t="s">
        <v>92</v>
      </c>
      <c r="N3" s="3" t="s">
        <v>93</v>
      </c>
      <c r="O3" s="3" t="s">
        <v>94</v>
      </c>
    </row>
    <row r="4" spans="1:15">
      <c r="A4" s="17" t="s">
        <v>64</v>
      </c>
      <c r="B4" s="18">
        <v>41</v>
      </c>
      <c r="C4" s="18">
        <v>43</v>
      </c>
      <c r="D4" s="18">
        <v>42</v>
      </c>
      <c r="E4" s="18">
        <v>43</v>
      </c>
      <c r="F4" s="18">
        <v>42</v>
      </c>
      <c r="G4" s="18">
        <v>41</v>
      </c>
      <c r="H4" s="18">
        <v>34</v>
      </c>
      <c r="M4" s="30">
        <f>+G3*100</f>
        <v>78.073089700996675</v>
      </c>
      <c r="N4" s="30">
        <f>+G17*100</f>
        <v>82.268170426065168</v>
      </c>
      <c r="O4" s="30">
        <f>+G30*100</f>
        <v>80.729166666666657</v>
      </c>
    </row>
    <row r="5" spans="1:15">
      <c r="A5" s="17" t="s">
        <v>66</v>
      </c>
      <c r="B5" s="18">
        <v>3.4390243902439024</v>
      </c>
      <c r="C5" s="18">
        <v>3.3023255813953489</v>
      </c>
      <c r="D5" s="18">
        <v>3.1666666666666665</v>
      </c>
      <c r="E5" s="18">
        <v>3.4651162790697674</v>
      </c>
      <c r="F5" s="18">
        <v>3.4285714285714284</v>
      </c>
      <c r="G5" s="18">
        <v>3.1707317073170733</v>
      </c>
      <c r="H5" s="18">
        <v>2.9705882352941178</v>
      </c>
    </row>
    <row r="7" spans="1:15">
      <c r="A7" s="32" t="s">
        <v>4</v>
      </c>
      <c r="B7" s="32"/>
      <c r="C7" s="32"/>
      <c r="D7" s="32"/>
      <c r="E7" s="32"/>
      <c r="F7" s="32"/>
      <c r="G7" s="32"/>
      <c r="H7" s="32"/>
      <c r="I7" s="9" t="s">
        <v>43</v>
      </c>
      <c r="N7" s="9" t="s">
        <v>43</v>
      </c>
    </row>
    <row r="8" spans="1:15">
      <c r="A8" s="14" t="s">
        <v>0</v>
      </c>
      <c r="B8" s="2">
        <v>2</v>
      </c>
      <c r="C8" s="2">
        <v>3</v>
      </c>
      <c r="D8" s="2">
        <v>4</v>
      </c>
      <c r="E8" s="2">
        <v>3</v>
      </c>
      <c r="F8" s="2">
        <v>4</v>
      </c>
      <c r="G8" s="2">
        <v>3</v>
      </c>
      <c r="H8" s="2">
        <v>4</v>
      </c>
      <c r="I8" s="21">
        <v>23</v>
      </c>
      <c r="J8" s="20">
        <v>8.0419580419580416E-2</v>
      </c>
      <c r="M8" s="14" t="s">
        <v>0</v>
      </c>
      <c r="N8" s="21">
        <f>+I8+I22+I35</f>
        <v>37</v>
      </c>
      <c r="O8" s="20">
        <f>N8/$N$12</f>
        <v>4.8177083333333336E-2</v>
      </c>
    </row>
    <row r="9" spans="1:15">
      <c r="A9" s="14" t="s">
        <v>1</v>
      </c>
      <c r="B9" s="2">
        <v>3</v>
      </c>
      <c r="C9" s="2">
        <v>3</v>
      </c>
      <c r="D9" s="2">
        <v>5</v>
      </c>
      <c r="E9" s="2">
        <v>3</v>
      </c>
      <c r="F9" s="2">
        <v>2</v>
      </c>
      <c r="G9" s="2">
        <v>8</v>
      </c>
      <c r="H9" s="2">
        <v>6</v>
      </c>
      <c r="I9" s="21">
        <v>30</v>
      </c>
      <c r="J9" s="20">
        <v>0.1048951048951049</v>
      </c>
      <c r="M9" s="14" t="s">
        <v>1</v>
      </c>
      <c r="N9" s="21">
        <f>+I9+I23+I36</f>
        <v>67</v>
      </c>
      <c r="O9" s="20">
        <f t="shared" ref="O9:O11" si="0">N9/$N$12</f>
        <v>8.7239583333333329E-2</v>
      </c>
    </row>
    <row r="10" spans="1:15">
      <c r="A10" s="14" t="s">
        <v>2</v>
      </c>
      <c r="B10" s="2">
        <v>11</v>
      </c>
      <c r="C10" s="2">
        <v>15</v>
      </c>
      <c r="D10" s="2">
        <v>13</v>
      </c>
      <c r="E10" s="2">
        <v>8</v>
      </c>
      <c r="F10" s="2">
        <v>8</v>
      </c>
      <c r="G10" s="2">
        <v>9</v>
      </c>
      <c r="H10" s="2">
        <v>11</v>
      </c>
      <c r="I10" s="21">
        <v>75</v>
      </c>
      <c r="J10" s="20">
        <v>0.26223776223776224</v>
      </c>
      <c r="M10" s="14" t="s">
        <v>2</v>
      </c>
      <c r="N10" s="21">
        <f>+I10+I24+I37</f>
        <v>264</v>
      </c>
      <c r="O10" s="20">
        <f t="shared" si="0"/>
        <v>0.34375</v>
      </c>
    </row>
    <row r="11" spans="1:15">
      <c r="A11" s="14" t="s">
        <v>3</v>
      </c>
      <c r="B11" s="2">
        <v>25</v>
      </c>
      <c r="C11" s="2">
        <v>22</v>
      </c>
      <c r="D11" s="2">
        <v>20</v>
      </c>
      <c r="E11" s="2">
        <v>29</v>
      </c>
      <c r="F11" s="2">
        <v>28</v>
      </c>
      <c r="G11" s="2">
        <v>21</v>
      </c>
      <c r="H11" s="2">
        <v>13</v>
      </c>
      <c r="I11" s="21">
        <v>158</v>
      </c>
      <c r="J11" s="20">
        <v>0.55244755244755239</v>
      </c>
      <c r="M11" s="14" t="s">
        <v>3</v>
      </c>
      <c r="N11" s="21">
        <f>+I11+I25+I38</f>
        <v>400</v>
      </c>
      <c r="O11" s="20">
        <f t="shared" si="0"/>
        <v>0.52083333333333337</v>
      </c>
    </row>
    <row r="12" spans="1:15">
      <c r="I12" s="6">
        <v>286</v>
      </c>
      <c r="J12" s="19">
        <v>1</v>
      </c>
      <c r="N12" s="6">
        <f>SUM(N8:N11)</f>
        <v>768</v>
      </c>
      <c r="O12" s="19">
        <f>SUM(O8:O11)</f>
        <v>1</v>
      </c>
    </row>
    <row r="15" spans="1:15">
      <c r="A15" s="29" t="s">
        <v>90</v>
      </c>
    </row>
    <row r="17" spans="1:10">
      <c r="A17" s="17" t="s">
        <v>65</v>
      </c>
      <c r="B17" s="18">
        <v>57</v>
      </c>
      <c r="C17" s="22" t="s">
        <v>85</v>
      </c>
      <c r="D17" s="23">
        <v>1596</v>
      </c>
      <c r="E17" s="24" t="s">
        <v>86</v>
      </c>
      <c r="F17" s="26">
        <v>1313</v>
      </c>
      <c r="G17" s="27">
        <v>0.82268170426065168</v>
      </c>
      <c r="H17" s="25"/>
    </row>
    <row r="18" spans="1:10">
      <c r="A18" s="17" t="s">
        <v>64</v>
      </c>
      <c r="B18" s="18">
        <v>57</v>
      </c>
      <c r="C18" s="18">
        <v>56</v>
      </c>
      <c r="D18" s="18">
        <v>56</v>
      </c>
      <c r="E18" s="18">
        <v>56</v>
      </c>
      <c r="F18" s="18">
        <v>56</v>
      </c>
      <c r="G18" s="18">
        <v>54</v>
      </c>
      <c r="H18" s="18">
        <v>53</v>
      </c>
    </row>
    <row r="19" spans="1:10">
      <c r="A19" s="17" t="s">
        <v>66</v>
      </c>
      <c r="B19" s="18">
        <v>3.1578947368421053</v>
      </c>
      <c r="C19" s="18">
        <v>3.5357142857142856</v>
      </c>
      <c r="D19" s="18">
        <v>3.3928571428571428</v>
      </c>
      <c r="E19" s="18">
        <v>3.6428571428571428</v>
      </c>
      <c r="F19" s="18">
        <v>3.5</v>
      </c>
      <c r="G19" s="18">
        <v>3.3333333333333335</v>
      </c>
      <c r="H19" s="18">
        <v>3.1132075471698113</v>
      </c>
    </row>
    <row r="21" spans="1:10">
      <c r="A21" s="32" t="s">
        <v>4</v>
      </c>
      <c r="B21" s="32"/>
      <c r="C21" s="32"/>
      <c r="D21" s="32"/>
      <c r="E21" s="32"/>
      <c r="F21" s="32"/>
      <c r="G21" s="32"/>
      <c r="H21" s="32"/>
      <c r="I21" s="9" t="s">
        <v>43</v>
      </c>
    </row>
    <row r="22" spans="1:10">
      <c r="A22" s="14" t="s">
        <v>0</v>
      </c>
      <c r="B22" s="2">
        <v>1</v>
      </c>
      <c r="C22" s="2">
        <v>0</v>
      </c>
      <c r="D22" s="2">
        <v>1</v>
      </c>
      <c r="E22" s="2">
        <v>1</v>
      </c>
      <c r="F22" s="2">
        <v>0</v>
      </c>
      <c r="G22" s="2">
        <v>1</v>
      </c>
      <c r="H22" s="2">
        <v>4</v>
      </c>
      <c r="I22" s="21">
        <v>8</v>
      </c>
      <c r="J22" s="20">
        <v>2.0618556701030927E-2</v>
      </c>
    </row>
    <row r="23" spans="1:10">
      <c r="A23" s="14" t="s">
        <v>1</v>
      </c>
      <c r="B23" s="2">
        <v>6</v>
      </c>
      <c r="C23" s="2">
        <v>1</v>
      </c>
      <c r="D23" s="2">
        <v>7</v>
      </c>
      <c r="E23" s="2">
        <v>0</v>
      </c>
      <c r="F23" s="2">
        <v>4</v>
      </c>
      <c r="G23" s="2">
        <v>8</v>
      </c>
      <c r="H23" s="2">
        <v>4</v>
      </c>
      <c r="I23" s="21">
        <v>30</v>
      </c>
      <c r="J23" s="20">
        <v>7.7319587628865982E-2</v>
      </c>
    </row>
    <row r="24" spans="1:10">
      <c r="A24" s="14" t="s">
        <v>2</v>
      </c>
      <c r="B24" s="2">
        <v>33</v>
      </c>
      <c r="C24" s="2">
        <v>24</v>
      </c>
      <c r="D24" s="2">
        <v>17</v>
      </c>
      <c r="E24" s="2">
        <v>17</v>
      </c>
      <c r="F24" s="2">
        <v>20</v>
      </c>
      <c r="G24" s="2">
        <v>17</v>
      </c>
      <c r="H24" s="2">
        <v>27</v>
      </c>
      <c r="I24" s="21">
        <v>155</v>
      </c>
      <c r="J24" s="20">
        <v>0.39948453608247425</v>
      </c>
    </row>
    <row r="25" spans="1:10">
      <c r="A25" s="14" t="s">
        <v>3</v>
      </c>
      <c r="B25" s="2">
        <v>17</v>
      </c>
      <c r="C25" s="2">
        <v>31</v>
      </c>
      <c r="D25" s="2">
        <v>31</v>
      </c>
      <c r="E25" s="2">
        <v>38</v>
      </c>
      <c r="F25" s="2">
        <v>32</v>
      </c>
      <c r="G25" s="2">
        <v>28</v>
      </c>
      <c r="H25" s="2">
        <v>18</v>
      </c>
      <c r="I25" s="21">
        <v>195</v>
      </c>
      <c r="J25" s="20">
        <v>0.50257731958762886</v>
      </c>
    </row>
    <row r="26" spans="1:10">
      <c r="I26" s="6">
        <v>388</v>
      </c>
      <c r="J26" s="19">
        <v>1</v>
      </c>
    </row>
    <row r="28" spans="1:10">
      <c r="A28" s="28" t="s">
        <v>91</v>
      </c>
    </row>
    <row r="30" spans="1:10">
      <c r="A30" s="17" t="s">
        <v>65</v>
      </c>
      <c r="B30" s="18">
        <v>24</v>
      </c>
      <c r="C30" s="22" t="s">
        <v>85</v>
      </c>
      <c r="D30" s="23">
        <v>384</v>
      </c>
      <c r="E30" s="24" t="s">
        <v>86</v>
      </c>
      <c r="F30" s="26">
        <v>310</v>
      </c>
      <c r="G30" s="27">
        <v>0.80729166666666663</v>
      </c>
      <c r="H30" s="25"/>
    </row>
    <row r="31" spans="1:10">
      <c r="A31" s="17" t="s">
        <v>64</v>
      </c>
      <c r="B31" s="18">
        <v>24</v>
      </c>
      <c r="C31" s="18">
        <v>22</v>
      </c>
      <c r="D31" s="18">
        <v>24</v>
      </c>
      <c r="E31" s="18">
        <v>24</v>
      </c>
      <c r="F31" s="18">
        <v>0</v>
      </c>
      <c r="G31" s="18">
        <v>0</v>
      </c>
      <c r="H31" s="18">
        <v>0</v>
      </c>
    </row>
    <row r="32" spans="1:10">
      <c r="A32" s="17" t="s">
        <v>66</v>
      </c>
      <c r="B32" s="18">
        <v>3.25</v>
      </c>
      <c r="C32" s="18">
        <v>3.5454545454545454</v>
      </c>
      <c r="D32" s="18">
        <v>3.125</v>
      </c>
      <c r="E32" s="18">
        <v>3.2916666666666665</v>
      </c>
      <c r="F32" s="18"/>
      <c r="G32" s="18"/>
      <c r="H32" s="18"/>
    </row>
    <row r="34" spans="1:10">
      <c r="A34" s="32" t="s">
        <v>4</v>
      </c>
      <c r="B34" s="32"/>
      <c r="C34" s="32"/>
      <c r="D34" s="32"/>
      <c r="E34" s="32"/>
      <c r="F34" s="32"/>
      <c r="G34" s="32"/>
      <c r="H34" s="32"/>
      <c r="I34" s="9" t="s">
        <v>43</v>
      </c>
    </row>
    <row r="35" spans="1:10">
      <c r="A35" s="14" t="s">
        <v>0</v>
      </c>
      <c r="B35" s="2">
        <v>1</v>
      </c>
      <c r="C35" s="2">
        <v>1</v>
      </c>
      <c r="D35" s="2">
        <v>3</v>
      </c>
      <c r="E35" s="2">
        <v>1</v>
      </c>
      <c r="F35" s="2">
        <v>0</v>
      </c>
      <c r="G35" s="2">
        <v>0</v>
      </c>
      <c r="H35" s="2">
        <v>0</v>
      </c>
      <c r="I35" s="21">
        <v>6</v>
      </c>
      <c r="J35" s="20">
        <v>6.3829787234042548E-2</v>
      </c>
    </row>
    <row r="36" spans="1:10">
      <c r="A36" s="14" t="s">
        <v>1</v>
      </c>
      <c r="B36" s="2">
        <v>3</v>
      </c>
      <c r="C36" s="2">
        <v>1</v>
      </c>
      <c r="D36" s="2">
        <v>0</v>
      </c>
      <c r="E36" s="2">
        <v>3</v>
      </c>
      <c r="F36" s="2">
        <v>0</v>
      </c>
      <c r="G36" s="2">
        <v>0</v>
      </c>
      <c r="H36" s="2">
        <v>0</v>
      </c>
      <c r="I36" s="21">
        <v>7</v>
      </c>
      <c r="J36" s="20">
        <v>7.4468085106382975E-2</v>
      </c>
    </row>
    <row r="37" spans="1:10">
      <c r="A37" s="14" t="s">
        <v>2</v>
      </c>
      <c r="B37" s="2">
        <v>9</v>
      </c>
      <c r="C37" s="2">
        <v>5</v>
      </c>
      <c r="D37" s="2">
        <v>12</v>
      </c>
      <c r="E37" s="2">
        <v>8</v>
      </c>
      <c r="F37" s="2">
        <v>0</v>
      </c>
      <c r="G37" s="2">
        <v>0</v>
      </c>
      <c r="H37" s="2">
        <v>0</v>
      </c>
      <c r="I37" s="21">
        <v>34</v>
      </c>
      <c r="J37" s="20">
        <v>0.36170212765957449</v>
      </c>
    </row>
    <row r="38" spans="1:10">
      <c r="A38" s="14" t="s">
        <v>3</v>
      </c>
      <c r="B38" s="2">
        <v>11</v>
      </c>
      <c r="C38" s="2">
        <v>15</v>
      </c>
      <c r="D38" s="2">
        <v>9</v>
      </c>
      <c r="E38" s="2">
        <v>12</v>
      </c>
      <c r="F38" s="2">
        <v>0</v>
      </c>
      <c r="G38" s="2">
        <v>0</v>
      </c>
      <c r="H38" s="2">
        <v>0</v>
      </c>
      <c r="I38" s="21">
        <v>47</v>
      </c>
      <c r="J38" s="20">
        <v>0.5</v>
      </c>
    </row>
    <row r="39" spans="1:10">
      <c r="I39" s="6">
        <v>94</v>
      </c>
      <c r="J39" s="19">
        <v>1</v>
      </c>
    </row>
  </sheetData>
  <sheetProtection password="E868" sheet="1" objects="1" scenarios="1"/>
  <mergeCells count="4">
    <mergeCell ref="A7:H7"/>
    <mergeCell ref="A21:H21"/>
    <mergeCell ref="A34:H34"/>
    <mergeCell ref="M2:O2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GENITORI</vt:lpstr>
      <vt:lpstr>ALUNNI</vt:lpstr>
      <vt:lpstr>DOCENTI</vt:lpstr>
      <vt:lpstr>COMPLESSIVO</vt:lpstr>
      <vt:lpstr>ALUNNI!Area_stampa</vt:lpstr>
      <vt:lpstr>COMPLESSIVO!Area_stampa</vt:lpstr>
      <vt:lpstr>DOCENTI!Area_stampa</vt:lpstr>
      <vt:lpstr>GENITORI!Area_stampa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 Gotta</dc:creator>
  <cp:lastModifiedBy>Rina Gotta</cp:lastModifiedBy>
  <cp:lastPrinted>2016-11-26T17:24:56Z</cp:lastPrinted>
  <dcterms:created xsi:type="dcterms:W3CDTF">2016-11-26T15:09:17Z</dcterms:created>
  <dcterms:modified xsi:type="dcterms:W3CDTF">2016-11-27T19:04:13Z</dcterms:modified>
</cp:coreProperties>
</file>